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Sheet1" sheetId="1" state="visible" r:id="rId5"/>
  </sheets>
  <definedNames>
    <definedName name="_xlnm.Print_Area" localSheetId="0">Sheet1!$A$5:$AC$26</definedName>
  </definedNames>
  <calcPr/>
</workbook>
</file>

<file path=xl/sharedStrings.xml><?xml version="1.0" encoding="utf-8"?>
<sst xmlns="http://schemas.openxmlformats.org/spreadsheetml/2006/main" count="61" uniqueCount="61">
  <si>
    <t xml:space="preserve">Название процесса:</t>
  </si>
  <si>
    <t>VA</t>
  </si>
  <si>
    <t>SVA</t>
  </si>
  <si>
    <t xml:space="preserve">Участок / машина:</t>
  </si>
  <si>
    <t>NVAA</t>
  </si>
  <si>
    <t>Завод</t>
  </si>
  <si>
    <t xml:space="preserve">План улучшений</t>
  </si>
  <si>
    <t>#</t>
  </si>
  <si>
    <t xml:space="preserve">Описание операций</t>
  </si>
  <si>
    <t>Классификация</t>
  </si>
  <si>
    <t xml:space="preserve">Время операции</t>
  </si>
  <si>
    <t xml:space="preserve">Явные потери (NVAA)</t>
  </si>
  <si>
    <t>Итого</t>
  </si>
  <si>
    <t xml:space="preserve">Скрытые потери (SVA)</t>
  </si>
  <si>
    <t xml:space="preserve">Работа, приносящая ценность (VA)</t>
  </si>
  <si>
    <t>Статус</t>
  </si>
  <si>
    <t xml:space="preserve">Явные потери 
Скрытые потери  
Ценность</t>
  </si>
  <si>
    <t xml:space="preserve">Классификация явных потерь</t>
  </si>
  <si>
    <t>Начало</t>
  </si>
  <si>
    <t xml:space="preserve">Конец </t>
  </si>
  <si>
    <t xml:space="preserve">Длительность (сек.)</t>
  </si>
  <si>
    <t>Распаковка</t>
  </si>
  <si>
    <t xml:space="preserve">Ненужное перемещение</t>
  </si>
  <si>
    <t xml:space="preserve">Лишние движения</t>
  </si>
  <si>
    <t>Ожидание</t>
  </si>
  <si>
    <t>Дефекты</t>
  </si>
  <si>
    <t>Перепроизводство</t>
  </si>
  <si>
    <t>Запасы</t>
  </si>
  <si>
    <t>Другие</t>
  </si>
  <si>
    <t>Проблемы</t>
  </si>
  <si>
    <t>Устранение</t>
  </si>
  <si>
    <t>Объединение</t>
  </si>
  <si>
    <t>Перестройка</t>
  </si>
  <si>
    <t>Упрощение</t>
  </si>
  <si>
    <t xml:space="preserve">Описание улучшения</t>
  </si>
  <si>
    <t>Ответственный</t>
  </si>
  <si>
    <t xml:space="preserve">Дата начала</t>
  </si>
  <si>
    <t xml:space="preserve">Дата конца</t>
  </si>
  <si>
    <t>Планирование</t>
  </si>
  <si>
    <t>Выполнение</t>
  </si>
  <si>
    <t>Проверка</t>
  </si>
  <si>
    <t>Управление</t>
  </si>
  <si>
    <t>Затраты</t>
  </si>
  <si>
    <t>Преимущества</t>
  </si>
  <si>
    <t xml:space="preserve">Затраты / Преимущества</t>
  </si>
  <si>
    <t>Комментарии</t>
  </si>
  <si>
    <t xml:space="preserve">Операция 1</t>
  </si>
  <si>
    <t xml:space="preserve">Операция 2</t>
  </si>
  <si>
    <t xml:space="preserve">Операция 3</t>
  </si>
  <si>
    <t xml:space="preserve">Операция 4</t>
  </si>
  <si>
    <t xml:space="preserve">Операция 5</t>
  </si>
  <si>
    <t xml:space="preserve">Операция 6</t>
  </si>
  <si>
    <t xml:space="preserve">Операция 7</t>
  </si>
  <si>
    <t xml:space="preserve">Операция 8</t>
  </si>
  <si>
    <t xml:space="preserve">Операция 9</t>
  </si>
  <si>
    <t xml:space="preserve">Операция 10</t>
  </si>
  <si>
    <t xml:space="preserve">Операция 11</t>
  </si>
  <si>
    <t xml:space="preserve">Операция 12</t>
  </si>
  <si>
    <t xml:space="preserve">Операция 13</t>
  </si>
  <si>
    <t xml:space="preserve">Операция 14</t>
  </si>
  <si>
    <t xml:space="preserve">Операция 15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</si>
</sst>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2">
    <numFmt numFmtId="160" formatCode="General_)"/>
    <numFmt numFmtId="161" formatCode="_-* #,##0\ _F_-;\-* #,##0\ _F_-;_-* &quot;-&quot;\ _F_-;_-@_-"/>
    <numFmt numFmtId="162" formatCode="_-* #,##0_-;\-* #,##0_-;_-* &quot;-&quot;_-;_-@_-"/>
    <numFmt numFmtId="16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_ ;\-#,##0\ "/>
    <numFmt numFmtId="167" formatCode="_-* #,##0\ &quot;F&quot;_-;\-* #,##0\ &quot;F&quot;_-;_-* &quot;-&quot;\ &quot;F&quot;_-;_-@_-"/>
    <numFmt numFmtId="168" formatCode="#,##0\ &quot;DM&quot;;[Red]\-#,##0\ &quot;DM&quot;"/>
    <numFmt numFmtId="169" formatCode="#,##0.00\ &quot;DM&quot;;[Red]\-#,##0.00\ &quot;DM&quot;"/>
    <numFmt numFmtId="170" formatCode="hh:mm:ss.00"/>
    <numFmt numFmtId="171" formatCode="[$-F400]h:mm:ss\ AM/PM"/>
  </numFmts>
  <fonts count="42">
    <font>
      <name val="Calibri"/>
      <color indexed="64"/>
      <sz val="11.000000"/>
    </font>
    <font>
      <name val="Helv"/>
      <sz val="10.000000"/>
    </font>
    <font>
      <name val="Arial"/>
      <sz val="12.000000"/>
    </font>
    <font>
      <name val="Arial"/>
      <b/>
      <sz val="9.000000"/>
    </font>
    <font>
      <name val="Calibri"/>
      <color indexed="65"/>
      <sz val="11.000000"/>
    </font>
    <font>
      <name val="Calibri"/>
      <b/>
      <color indexed="52"/>
      <sz val="11.000000"/>
    </font>
    <font>
      <name val="Calibri"/>
      <color indexed="52"/>
      <sz val="11.000000"/>
    </font>
    <font>
      <name val="Calibri"/>
      <b/>
      <color indexed="65"/>
      <sz val="11.000000"/>
    </font>
    <font>
      <name val="Century Gothic"/>
      <sz val="10.000000"/>
    </font>
    <font>
      <name val="Arial CE"/>
      <sz val="10.000000"/>
    </font>
    <font>
      <name val="Calibri"/>
      <color indexed="17"/>
      <sz val="11.000000"/>
    </font>
    <font>
      <name val="Arial"/>
      <sz val="8.000000"/>
    </font>
    <font>
      <name val="Calibri"/>
      <color indexed="62"/>
      <sz val="11.000000"/>
    </font>
    <font>
      <name val="Calibri"/>
      <b/>
      <color indexed="56"/>
      <sz val="15.000000"/>
    </font>
    <font>
      <name val="Calibri"/>
      <b/>
      <color indexed="56"/>
      <sz val="13.000000"/>
    </font>
    <font>
      <name val="Calibri"/>
      <b/>
      <color indexed="56"/>
      <sz val="11.000000"/>
    </font>
    <font>
      <name val="Arial"/>
      <sz val="10.000000"/>
    </font>
    <font>
      <name val="Courier New"/>
      <sz val="11.000000"/>
    </font>
    <font>
      <name val="Calibri"/>
      <color indexed="60"/>
      <sz val="11.000000"/>
    </font>
    <font>
      <name val="Small Fonts"/>
      <sz val="7.000000"/>
    </font>
    <font>
      <name val="Courier"/>
      <sz val="10.000000"/>
    </font>
    <font>
      <name val="Gill Sans"/>
      <b/>
      <color indexed="18"/>
      <sz val="10.000000"/>
    </font>
    <font>
      <name val="Gill Sans"/>
      <color indexed="18"/>
      <sz val="10.000000"/>
    </font>
    <font>
      <name val="Calibri"/>
      <color indexed="20"/>
      <sz val="11.000000"/>
    </font>
    <font>
      <name val="MS Sans Serif"/>
      <sz val="10.000000"/>
    </font>
    <font>
      <name val="Arial CE"/>
      <b/>
      <color indexed="17"/>
      <sz val="8.000000"/>
    </font>
    <font>
      <name val="Calibri"/>
      <color indexed="2"/>
      <sz val="11.000000"/>
    </font>
    <font>
      <name val="Calibri"/>
      <i/>
      <color indexed="23"/>
      <sz val="11.000000"/>
    </font>
    <font>
      <name val="Cambria"/>
      <b/>
      <color indexed="56"/>
      <sz val="18.000000"/>
    </font>
    <font>
      <name val="Calibri"/>
      <b/>
      <color indexed="64"/>
      <sz val="11.000000"/>
    </font>
    <font>
      <name val="Calibri"/>
      <b/>
      <color indexed="63"/>
      <sz val="11.000000"/>
    </font>
    <font>
      <name val="Gill Sans"/>
      <b/>
      <sz val="10.000000"/>
    </font>
    <font>
      <name val="Inter"/>
      <b/>
      <sz val="10.000000"/>
    </font>
    <font>
      <name val="Inter"/>
      <b/>
      <sz val="20.000000"/>
    </font>
    <font>
      <name val="Inter"/>
      <b/>
      <sz val="24.000000"/>
    </font>
    <font>
      <name val="Inter"/>
      <b/>
      <color theme="0"/>
      <sz val="10.000000"/>
    </font>
    <font>
      <name val="Inter"/>
      <b/>
      <sz val="12.000000"/>
    </font>
    <font>
      <name val="Inter"/>
      <b/>
      <sz val="14.000000"/>
    </font>
    <font>
      <name val="Inter"/>
      <b/>
      <color theme="1"/>
      <sz val="12.000000"/>
    </font>
    <font>
      <name val="Inter"/>
      <b/>
      <color indexed="65"/>
      <sz val="12.000000"/>
    </font>
    <font>
      <name val="Inter"/>
      <sz val="11.000000"/>
    </font>
    <font>
      <name val="Inter"/>
      <sz val="12.000000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rgb="FF101820"/>
        <bgColor rgb="FF101820"/>
      </patternFill>
    </fill>
    <fill>
      <patternFill patternType="solid">
        <fgColor indexed="5"/>
        <bgColor indexed="5"/>
      </patternFill>
    </fill>
    <fill>
      <patternFill patternType="solid">
        <fgColor indexed="4"/>
        <bgColor indexed="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02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1" applyFont="1" applyFill="1" applyBorder="1"/>
    <xf fontId="3" fillId="0" borderId="0" numFmtId="0" applyNumberFormat="1" applyFont="1" applyFill="1" applyBorder="1">
      <alignment horizontal="left" vertical="center"/>
      <protection locked="0"/>
    </xf>
    <xf fontId="0" fillId="2" borderId="0" numFmtId="0" applyNumberFormat="0" applyFont="1" applyFill="1" applyBorder="0" applyProtection="0"/>
    <xf fontId="0" fillId="3" borderId="0" numFmtId="0" applyNumberFormat="0" applyFont="1" applyFill="1" applyBorder="0" applyProtection="0"/>
    <xf fontId="0" fillId="4" borderId="0" numFmtId="0" applyNumberFormat="0" applyFont="1" applyFill="1" applyBorder="0" applyProtection="0"/>
    <xf fontId="0" fillId="5" borderId="0" numFmtId="0" applyNumberFormat="0" applyFont="1" applyFill="1" applyBorder="0" applyProtection="0"/>
    <xf fontId="0" fillId="6" borderId="0" numFmtId="0" applyNumberFormat="0" applyFont="1" applyFill="1" applyBorder="0" applyProtection="0"/>
    <xf fontId="0" fillId="7" borderId="0" numFmtId="0" applyNumberFormat="0" applyFont="1" applyFill="1" applyBorder="0" applyProtection="0"/>
    <xf fontId="0" fillId="8" borderId="0" numFmtId="0" applyNumberFormat="0" applyFont="1" applyFill="1" applyBorder="0" applyProtection="0"/>
    <xf fontId="0" fillId="9" borderId="0" numFmtId="0" applyNumberFormat="0" applyFont="1" applyFill="1" applyBorder="0" applyProtection="0"/>
    <xf fontId="0" fillId="10" borderId="0" numFmtId="0" applyNumberFormat="0" applyFont="1" applyFill="1" applyBorder="0" applyProtection="0"/>
    <xf fontId="0" fillId="5" borderId="0" numFmtId="0" applyNumberFormat="0" applyFont="1" applyFill="1" applyBorder="0" applyProtection="0"/>
    <xf fontId="0" fillId="8" borderId="0" numFmtId="0" applyNumberFormat="0" applyFont="1" applyFill="1" applyBorder="0" applyProtection="0"/>
    <xf fontId="0" fillId="11" borderId="0" numFmtId="0" applyNumberFormat="0" applyFont="1" applyFill="1" applyBorder="0" applyProtection="0"/>
    <xf fontId="4" fillId="12" borderId="0" numFmtId="0" applyNumberFormat="0" applyFont="1" applyFill="1" applyBorder="0" applyProtection="0"/>
    <xf fontId="4" fillId="9" borderId="0" numFmtId="0" applyNumberFormat="0" applyFont="1" applyFill="1" applyBorder="0" applyProtection="0"/>
    <xf fontId="4" fillId="10" borderId="0" numFmtId="0" applyNumberFormat="0" applyFont="1" applyFill="1" applyBorder="0" applyProtection="0"/>
    <xf fontId="4" fillId="13" borderId="0" numFmtId="0" applyNumberFormat="0" applyFont="1" applyFill="1" applyBorder="0" applyProtection="0"/>
    <xf fontId="4" fillId="14" borderId="0" numFmtId="0" applyNumberFormat="0" applyFont="1" applyFill="1" applyBorder="0" applyProtection="0"/>
    <xf fontId="4" fillId="15" borderId="0" numFmtId="0" applyNumberFormat="0" applyFont="1" applyFill="1" applyBorder="0" applyProtection="0"/>
    <xf fontId="5" fillId="16" borderId="1" numFmtId="0" applyNumberFormat="0" applyFont="1" applyFill="1" applyBorder="1" applyProtection="0"/>
    <xf fontId="5" fillId="16" borderId="1" numFmtId="0" applyNumberFormat="0" applyFont="1" applyFill="1" applyBorder="1" applyProtection="0"/>
    <xf fontId="6" fillId="0" borderId="2" numFmtId="0" applyNumberFormat="0" applyFont="1" applyFill="0" applyBorder="1" applyProtection="0"/>
    <xf fontId="7" fillId="17" borderId="3" numFmtId="0" applyNumberFormat="0" applyFont="1" applyFill="1" applyBorder="1" applyProtection="0"/>
    <xf fontId="8" fillId="0" borderId="0" numFmtId="0" applyNumberFormat="1" applyFont="1" applyFill="1" applyBorder="1"/>
    <xf fontId="4" fillId="18" borderId="0" numFmtId="0" applyNumberFormat="0" applyFont="1" applyFill="1" applyBorder="0" applyProtection="0"/>
    <xf fontId="4" fillId="19" borderId="0" numFmtId="0" applyNumberFormat="0" applyFont="1" applyFill="1" applyBorder="0" applyProtection="0"/>
    <xf fontId="4" fillId="20" borderId="0" numFmtId="0" applyNumberFormat="0" applyFont="1" applyFill="1" applyBorder="0" applyProtection="0"/>
    <xf fontId="4" fillId="13" borderId="0" numFmtId="0" applyNumberFormat="0" applyFont="1" applyFill="1" applyBorder="0" applyProtection="0"/>
    <xf fontId="4" fillId="14" borderId="0" numFmtId="0" applyNumberFormat="0" applyFont="1" applyFill="1" applyBorder="0" applyProtection="0"/>
    <xf fontId="4" fillId="21" borderId="0" numFmtId="0" applyNumberFormat="0" applyFont="1" applyFill="1" applyBorder="0" applyProtection="0"/>
    <xf fontId="9" fillId="0" borderId="0" numFmtId="160" applyNumberFormat="1" applyFont="1" applyFill="1" applyBorder="1">
      <protection locked="0"/>
    </xf>
    <xf fontId="7" fillId="17" borderId="3" numFmtId="0" applyNumberFormat="0" applyFont="1" applyFill="1" applyBorder="1" applyProtection="0"/>
    <xf fontId="9" fillId="0" borderId="0" numFmtId="160" applyNumberFormat="1" applyFont="1" applyFill="1" applyBorder="1">
      <protection locked="0"/>
    </xf>
    <xf fontId="9" fillId="0" borderId="0" numFmtId="160" applyNumberFormat="1" applyFont="1" applyFill="1" applyBorder="1">
      <protection locked="0"/>
    </xf>
    <xf fontId="9" fillId="0" borderId="0" numFmtId="160" applyNumberFormat="1" applyFont="1" applyFill="1" applyBorder="1">
      <protection locked="0"/>
    </xf>
    <xf fontId="6" fillId="0" borderId="2" numFmtId="0" applyNumberFormat="0" applyFont="1" applyFill="0" applyBorder="1" applyProtection="0"/>
    <xf fontId="10" fillId="4" borderId="0" numFmtId="0" applyNumberFormat="0" applyFont="1" applyFill="1" applyBorder="0" applyProtection="0"/>
    <xf fontId="11" fillId="16" borderId="0" numFmtId="38" applyNumberFormat="0" applyFont="1" applyFill="1" applyBorder="0" applyProtection="0"/>
    <xf fontId="11" fillId="22" borderId="4" numFmtId="10" applyNumberFormat="0" applyFont="1" applyFill="1" applyBorder="0" applyProtection="0"/>
    <xf fontId="12" fillId="7" borderId="1" numFmtId="0" applyNumberFormat="0" applyFont="1" applyFill="1" applyBorder="1" applyProtection="0"/>
    <xf fontId="13" fillId="0" borderId="5" numFmtId="0" applyNumberFormat="0" applyFont="1" applyFill="0" applyBorder="1" applyProtection="0"/>
    <xf fontId="14" fillId="0" borderId="6" numFmtId="0" applyNumberFormat="0" applyFont="1" applyFill="0" applyBorder="1" applyProtection="0"/>
    <xf fontId="15" fillId="0" borderId="7" numFmtId="0" applyNumberFormat="0" applyFont="1" applyFill="0" applyBorder="1" applyProtection="0"/>
    <xf fontId="15" fillId="0" borderId="0" numFmtId="0" applyNumberFormat="0" applyFont="1" applyFill="0" applyBorder="0" applyProtection="0"/>
    <xf fontId="16" fillId="0" borderId="0" numFmtId="161" applyNumberFormat="1" applyFont="0" applyFill="0" applyBorder="0" applyProtection="0"/>
    <xf fontId="17" fillId="0" borderId="0" numFmtId="162" applyNumberFormat="1" applyFont="0" applyFill="0" applyBorder="0" applyProtection="0"/>
    <xf fontId="17" fillId="0" borderId="0" numFmtId="163" applyNumberFormat="1" applyFont="0" applyFill="0" applyBorder="0" applyProtection="0"/>
    <xf fontId="17" fillId="0" borderId="0" numFmtId="164" applyNumberFormat="1" applyFont="0" applyFill="0" applyBorder="0" applyProtection="0"/>
    <xf fontId="17" fillId="0" borderId="0" numFmtId="165" applyNumberFormat="1" applyFont="0" applyFill="0" applyBorder="0" applyProtection="0"/>
    <xf fontId="18" fillId="23" borderId="0" numFmtId="0" applyNumberFormat="0" applyFont="1" applyFill="1" applyBorder="0" applyProtection="0"/>
    <xf fontId="18" fillId="23" borderId="0" numFmtId="0" applyNumberFormat="0" applyFont="1" applyFill="1" applyBorder="0" applyProtection="0"/>
    <xf fontId="19" fillId="0" borderId="0" numFmtId="37" applyNumberFormat="1" applyFont="1" applyFill="1" applyBorder="1"/>
    <xf fontId="20" fillId="0" borderId="0" numFmtId="0" applyNumberFormat="1" applyFont="1" applyFill="1" applyBorder="1"/>
    <xf fontId="9" fillId="0" borderId="0" numFmtId="166" applyNumberFormat="1" applyFont="1" applyFill="1" applyBorder="1"/>
    <xf fontId="16" fillId="0" borderId="0" numFmtId="0" applyNumberFormat="1" applyFont="1" applyFill="1" applyBorder="1"/>
    <xf fontId="16" fillId="0" borderId="0" numFmtId="0" applyNumberFormat="1" applyFont="1" applyFill="1" applyBorder="1"/>
    <xf fontId="0" fillId="0" borderId="0" numFmtId="0" applyNumberFormat="1" applyFont="1" applyFill="1" applyBorder="1"/>
    <xf fontId="16" fillId="0" borderId="0" numFmtId="0" applyNumberFormat="1" applyFont="1" applyFill="1" applyBorder="1"/>
    <xf fontId="16" fillId="0" borderId="0" numFmtId="0" applyNumberFormat="1" applyFont="1" applyFill="1" applyBorder="1"/>
    <xf fontId="21" fillId="0" borderId="0" numFmtId="0" applyNumberFormat="1" applyFont="1" applyFill="1" applyBorder="1"/>
    <xf fontId="22" fillId="0" borderId="0" numFmtId="0" applyNumberFormat="1" applyFont="1" applyFill="1" applyBorder="1">
      <alignment wrapText="1"/>
    </xf>
    <xf fontId="21" fillId="0" borderId="0" numFmtId="0" applyNumberFormat="1" applyFont="1" applyFill="1" applyBorder="1"/>
    <xf fontId="1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6" fillId="22" borderId="8" numFmtId="0" applyNumberFormat="0" applyFont="0" applyFill="1" applyBorder="1" applyProtection="0"/>
    <xf fontId="16" fillId="22" borderId="8" numFmtId="0" applyNumberFormat="0" applyFont="0" applyFill="1" applyBorder="1" applyProtection="0"/>
    <xf fontId="23" fillId="3" borderId="0" numFmtId="0" applyNumberFormat="0" applyFont="1" applyFill="1" applyBorder="0" applyProtection="0"/>
    <xf fontId="16" fillId="0" borderId="0" numFmtId="10" applyNumberFormat="1" applyFont="0" applyFill="0" applyBorder="0" applyProtection="0"/>
    <xf fontId="16" fillId="0" borderId="0" numFmtId="9" applyNumberFormat="1" applyFont="0" applyFill="0" applyBorder="0" applyProtection="0"/>
    <xf fontId="16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24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9" fillId="0" borderId="0" numFmtId="0" applyNumberFormat="1" applyFont="1" applyFill="1" applyBorder="1"/>
    <xf fontId="25" fillId="0" borderId="9" numFmtId="0" applyNumberFormat="1" applyFont="1" applyFill="1" applyBorder="1">
      <alignment horizontal="center" vertical="center"/>
    </xf>
    <xf fontId="26" fillId="0" borderId="0" numFmtId="0" applyNumberFormat="0" applyFont="1" applyFill="0" applyBorder="0" applyProtection="0"/>
    <xf fontId="27" fillId="0" borderId="0" numFmtId="0" applyNumberFormat="0" applyFont="1" applyFill="0" applyBorder="0" applyProtection="0"/>
    <xf fontId="28" fillId="0" borderId="0" numFmtId="0" applyNumberFormat="0" applyFont="1" applyFill="0" applyBorder="0" applyProtection="0"/>
    <xf fontId="28" fillId="0" borderId="0" numFmtId="0" applyNumberFormat="0" applyFont="1" applyFill="0" applyBorder="0" applyProtection="0"/>
    <xf fontId="13" fillId="0" borderId="5" numFmtId="0" applyNumberFormat="0" applyFont="1" applyFill="0" applyBorder="1" applyProtection="0"/>
    <xf fontId="14" fillId="0" borderId="6" numFmtId="0" applyNumberFormat="0" applyFont="1" applyFill="0" applyBorder="1" applyProtection="0"/>
    <xf fontId="15" fillId="0" borderId="7" numFmtId="0" applyNumberFormat="0" applyFont="1" applyFill="0" applyBorder="1" applyProtection="0"/>
    <xf fontId="15" fillId="0" borderId="0" numFmtId="0" applyNumberFormat="0" applyFont="1" applyFill="0" applyBorder="0" applyProtection="0"/>
    <xf fontId="21" fillId="0" borderId="0" numFmtId="0" applyNumberFormat="1" applyFont="1" applyFill="1" applyBorder="1">
      <alignment horizontal="center" vertical="center" wrapText="1"/>
    </xf>
    <xf fontId="29" fillId="0" borderId="10" numFmtId="0" applyNumberFormat="0" applyFont="1" applyFill="0" applyBorder="1" applyProtection="0"/>
    <xf fontId="29" fillId="0" borderId="10" numFmtId="0" applyNumberFormat="0" applyFont="1" applyFill="0" applyBorder="1" applyProtection="0"/>
    <xf fontId="16" fillId="0" borderId="0" numFmtId="162" applyNumberFormat="1" applyFont="0" applyFill="0" applyBorder="0" applyProtection="0"/>
    <xf fontId="16" fillId="0" borderId="0" numFmtId="163" applyNumberFormat="1" applyFont="0" applyFill="0" applyBorder="0" applyProtection="0"/>
    <xf fontId="30" fillId="16" borderId="11" numFmtId="0" applyNumberFormat="0" applyFont="1" applyFill="1" applyBorder="1" applyProtection="0"/>
    <xf fontId="23" fillId="3" borderId="0" numFmtId="0" applyNumberFormat="0" applyFont="1" applyFill="1" applyBorder="0" applyProtection="0"/>
    <xf fontId="10" fillId="4" borderId="0" numFmtId="0" applyNumberFormat="0" applyFont="1" applyFill="1" applyBorder="0" applyProtection="0"/>
    <xf fontId="16" fillId="0" borderId="0" numFmtId="167" applyNumberFormat="1" applyFont="0" applyFill="0" applyBorder="0" applyProtection="0"/>
    <xf fontId="27" fillId="0" borderId="0" numFmtId="0" applyNumberFormat="0" applyFont="1" applyFill="0" applyBorder="0" applyProtection="0"/>
    <xf fontId="8" fillId="0" borderId="0" numFmtId="0" applyNumberFormat="0" applyFont="1" applyFill="0" applyBorder="0" applyProtection="0"/>
    <xf fontId="26" fillId="0" borderId="0" numFmtId="0" applyNumberFormat="0" applyFont="1" applyFill="0" applyBorder="0" applyProtection="0"/>
    <xf fontId="24" fillId="0" borderId="0" numFmtId="168" applyNumberFormat="1" applyFont="0" applyFill="0" applyBorder="0" applyProtection="0"/>
    <xf fontId="24" fillId="0" borderId="0" numFmtId="169" applyNumberFormat="1" applyFont="0" applyFill="0" applyBorder="0" applyProtection="0"/>
  </cellStyleXfs>
  <cellXfs count="83">
    <xf fontId="0" fillId="0" borderId="0" numFmtId="0" xfId="0"/>
    <xf fontId="31" fillId="0" borderId="0" numFmtId="0" xfId="64" applyFont="1" applyAlignment="1">
      <alignment vertical="center" wrapText="1"/>
    </xf>
    <xf fontId="31" fillId="0" borderId="0" numFmtId="0" xfId="64" applyFont="1"/>
    <xf fontId="31" fillId="0" borderId="0" numFmtId="2" xfId="64" applyNumberFormat="1" applyFont="1" applyAlignment="1">
      <alignment vertical="center" wrapText="1"/>
    </xf>
    <xf fontId="31" fillId="0" borderId="0" numFmtId="0" xfId="64" applyFont="1" applyAlignment="1">
      <alignment horizontal="center" vertical="center" wrapText="1"/>
    </xf>
    <xf fontId="31" fillId="24" borderId="0" numFmtId="0" xfId="64" applyFont="1" applyFill="1" applyAlignment="1">
      <alignment vertical="center" wrapText="1"/>
    </xf>
    <xf fontId="31" fillId="24" borderId="0" numFmtId="2" xfId="64" applyNumberFormat="1" applyFont="1" applyFill="1" applyAlignment="1">
      <alignment vertical="center" wrapText="1"/>
    </xf>
    <xf fontId="31" fillId="24" borderId="0" numFmtId="0" xfId="64" applyFont="1" applyFill="1" applyAlignment="1">
      <alignment horizontal="center" vertical="center" wrapText="1"/>
    </xf>
    <xf fontId="32" fillId="0" borderId="12" numFmtId="0" xfId="64" applyFont="1" applyBorder="1" applyAlignment="1">
      <alignment vertical="center" wrapText="1"/>
    </xf>
    <xf fontId="32" fillId="0" borderId="13" numFmtId="0" xfId="64" applyFont="1" applyBorder="1" applyAlignment="1">
      <alignment vertical="center" wrapText="1"/>
    </xf>
    <xf fontId="33" fillId="0" borderId="14" numFmtId="0" xfId="64" applyFont="1" applyBorder="1" applyAlignment="1">
      <alignment horizontal="left" vertical="center" wrapText="1"/>
    </xf>
    <xf fontId="33" fillId="0" borderId="15" numFmtId="0" xfId="64" applyFont="1" applyBorder="1" applyAlignment="1">
      <alignment horizontal="left" vertical="center" wrapText="1"/>
    </xf>
    <xf fontId="34" fillId="0" borderId="13" numFmtId="49" xfId="64" applyNumberFormat="1" applyFont="1" applyBorder="1" applyAlignment="1">
      <alignment horizontal="center" vertical="center" wrapText="1"/>
    </xf>
    <xf fontId="34" fillId="0" borderId="13" numFmtId="0" xfId="64" applyFont="1" applyBorder="1" applyAlignment="1">
      <alignment horizontal="center" vertical="center" wrapText="1"/>
    </xf>
    <xf fontId="34" fillId="0" borderId="16" numFmtId="0" xfId="64" applyFont="1" applyBorder="1" applyAlignment="1">
      <alignment horizontal="center" vertical="center" wrapText="1"/>
    </xf>
    <xf fontId="32" fillId="0" borderId="0" numFmtId="0" xfId="64" applyFont="1" applyAlignment="1">
      <alignment vertical="center" wrapText="1"/>
    </xf>
    <xf fontId="35" fillId="0" borderId="0" numFmtId="0" xfId="64" applyFont="1" applyAlignment="1">
      <alignment vertical="center" wrapText="1"/>
    </xf>
    <xf fontId="32" fillId="0" borderId="0" numFmtId="0" xfId="64" applyFont="1" applyAlignment="1">
      <alignment horizontal="center" vertical="center" wrapText="1"/>
    </xf>
    <xf fontId="32" fillId="0" borderId="17" numFmtId="0" xfId="64" applyFont="1" applyBorder="1" applyAlignment="1">
      <alignment vertical="center" wrapText="1"/>
    </xf>
    <xf fontId="33" fillId="0" borderId="18" numFmtId="0" xfId="64" applyFont="1" applyBorder="1" applyAlignment="1">
      <alignment horizontal="left" vertical="center" wrapText="1"/>
    </xf>
    <xf fontId="33" fillId="0" borderId="19" numFmtId="0" xfId="64" applyFont="1" applyBorder="1" applyAlignment="1">
      <alignment horizontal="left" vertical="center" wrapText="1"/>
    </xf>
    <xf fontId="34" fillId="0" borderId="0" numFmtId="49" xfId="64" applyNumberFormat="1" applyFont="1" applyAlignment="1">
      <alignment horizontal="center" vertical="center" wrapText="1"/>
    </xf>
    <xf fontId="34" fillId="0" borderId="0" numFmtId="0" xfId="64" applyFont="1" applyAlignment="1">
      <alignment horizontal="center" vertical="center" wrapText="1"/>
    </xf>
    <xf fontId="34" fillId="0" borderId="20" numFmtId="0" xfId="64" applyFont="1" applyBorder="1" applyAlignment="1">
      <alignment horizontal="center" vertical="center" wrapText="1"/>
    </xf>
    <xf fontId="32" fillId="0" borderId="17" numFmtId="0" xfId="64" applyFont="1" applyBorder="1"/>
    <xf fontId="36" fillId="0" borderId="0" numFmtId="0" xfId="64" applyFont="1" applyAlignment="1">
      <alignment horizontal="right" vertical="center" wrapText="1"/>
    </xf>
    <xf fontId="32" fillId="0" borderId="21" numFmtId="0" xfId="64" applyFont="1" applyBorder="1" applyAlignment="1">
      <alignment horizontal="center" vertical="center" wrapText="1"/>
    </xf>
    <xf fontId="32" fillId="0" borderId="22" numFmtId="0" xfId="64" applyFont="1" applyBorder="1" applyAlignment="1">
      <alignment horizontal="center" vertical="center" wrapText="1"/>
    </xf>
    <xf fontId="32" fillId="0" borderId="0" numFmtId="0" xfId="64" applyFont="1"/>
    <xf fontId="32" fillId="0" borderId="0" numFmtId="0" xfId="64" applyFont="1" applyAlignment="1">
      <alignment horizontal="center"/>
    </xf>
    <xf fontId="32" fillId="0" borderId="23" numFmtId="0" xfId="64" applyFont="1" applyBorder="1"/>
    <xf fontId="32" fillId="0" borderId="24" numFmtId="0" xfId="64" applyFont="1" applyBorder="1"/>
    <xf fontId="32" fillId="0" borderId="24" numFmtId="2" xfId="64" applyNumberFormat="1" applyFont="1" applyBorder="1"/>
    <xf fontId="32" fillId="0" borderId="25" numFmtId="0" xfId="64" applyFont="1" applyBorder="1"/>
    <xf fontId="37" fillId="0" borderId="26" numFmtId="0" xfId="64" applyFont="1" applyBorder="1" applyAlignment="1">
      <alignment horizontal="center" vertical="center"/>
    </xf>
    <xf fontId="37" fillId="0" borderId="21" numFmtId="0" xfId="64" applyFont="1" applyBorder="1" applyAlignment="1">
      <alignment horizontal="center" vertical="center"/>
    </xf>
    <xf fontId="37" fillId="0" borderId="22" numFmtId="0" xfId="64" applyFont="1" applyBorder="1" applyAlignment="1">
      <alignment horizontal="center" vertical="center"/>
    </xf>
    <xf fontId="32" fillId="16" borderId="19" numFmtId="0" xfId="64" applyFont="1" applyFill="1" applyBorder="1" applyAlignment="1">
      <alignment horizontal="left" vertical="center"/>
    </xf>
    <xf fontId="32" fillId="16" borderId="27" numFmtId="0" xfId="64" applyFont="1" applyFill="1" applyBorder="1" applyAlignment="1">
      <alignment horizontal="left" vertical="center"/>
    </xf>
    <xf fontId="32" fillId="0" borderId="28" numFmtId="0" xfId="64" applyFont="1" applyBorder="1" applyAlignment="1">
      <alignment horizontal="center" vertical="center" wrapText="1"/>
    </xf>
    <xf fontId="32" fillId="0" borderId="19" numFmtId="0" xfId="64" applyFont="1" applyBorder="1" applyAlignment="1">
      <alignment horizontal="center" vertical="center" wrapText="1"/>
    </xf>
    <xf fontId="32" fillId="0" borderId="29" numFmtId="0" xfId="64" applyFont="1" applyBorder="1" applyAlignment="1">
      <alignment horizontal="center" vertical="center" wrapText="1"/>
    </xf>
    <xf fontId="32" fillId="0" borderId="28" numFmtId="0" xfId="64" applyFont="1" applyBorder="1" applyAlignment="1">
      <alignment horizontal="center" vertical="center"/>
    </xf>
    <xf fontId="32" fillId="19" borderId="28" numFmtId="0" xfId="64" applyFont="1" applyFill="1" applyBorder="1" applyAlignment="1">
      <alignment horizontal="center" vertical="center" wrapText="1"/>
    </xf>
    <xf fontId="32" fillId="19" borderId="26" numFmtId="0" xfId="64" applyFont="1" applyFill="1" applyBorder="1" applyAlignment="1">
      <alignment horizontal="center" vertical="center" wrapText="1"/>
    </xf>
    <xf fontId="32" fillId="19" borderId="30" numFmtId="0" xfId="64" applyFont="1" applyFill="1" applyBorder="1" applyAlignment="1">
      <alignment horizontal="center" vertical="center" wrapText="1"/>
    </xf>
    <xf fontId="32" fillId="25" borderId="31" numFmtId="0" xfId="64" applyFont="1" applyFill="1" applyBorder="1" applyAlignment="1">
      <alignment horizontal="center" vertical="center" wrapText="1"/>
    </xf>
    <xf fontId="32" fillId="25" borderId="30" numFmtId="0" xfId="64" applyFont="1" applyFill="1" applyBorder="1" applyAlignment="1">
      <alignment horizontal="center" vertical="center" wrapText="1"/>
    </xf>
    <xf fontId="32" fillId="10" borderId="32" numFmtId="0" xfId="64" applyFont="1" applyFill="1" applyBorder="1" applyAlignment="1">
      <alignment horizontal="center" vertical="center" wrapText="1"/>
    </xf>
    <xf fontId="36" fillId="16" borderId="19" numFmtId="0" xfId="64" applyFont="1" applyFill="1" applyBorder="1" applyAlignment="1">
      <alignment horizontal="center" vertical="center"/>
    </xf>
    <xf fontId="36" fillId="16" borderId="27" numFmtId="0" xfId="64" applyFont="1" applyFill="1" applyBorder="1" applyAlignment="1">
      <alignment horizontal="center" vertical="center"/>
    </xf>
    <xf fontId="36" fillId="16" borderId="29" numFmtId="0" xfId="64" applyFont="1" applyFill="1" applyBorder="1" applyAlignment="1">
      <alignment horizontal="center" vertical="center"/>
    </xf>
    <xf fontId="32" fillId="0" borderId="18" numFmtId="0" xfId="64" applyFont="1" applyBorder="1" applyAlignment="1">
      <alignment horizontal="center" vertical="center" wrapText="1"/>
    </xf>
    <xf fontId="32" fillId="0" borderId="31" numFmtId="0" xfId="64" applyFont="1" applyBorder="1" applyAlignment="1">
      <alignment horizontal="center" vertical="center" wrapText="1"/>
    </xf>
    <xf fontId="32" fillId="0" borderId="31" numFmtId="2" xfId="64" applyNumberFormat="1" applyFont="1" applyBorder="1" applyAlignment="1">
      <alignment horizontal="center" vertical="center" wrapText="1"/>
    </xf>
    <xf fontId="32" fillId="19" borderId="18" numFmtId="0" xfId="64" applyFont="1" applyFill="1" applyBorder="1" applyAlignment="1">
      <alignment horizontal="center" textRotation="90" wrapText="1"/>
    </xf>
    <xf fontId="32" fillId="19" borderId="19" numFmtId="0" xfId="64" applyFont="1" applyFill="1" applyBorder="1" applyAlignment="1">
      <alignment horizontal="center" textRotation="90" wrapText="1"/>
    </xf>
    <xf fontId="32" fillId="25" borderId="28" numFmtId="0" xfId="64" applyFont="1" applyFill="1" applyBorder="1" applyAlignment="1">
      <alignment horizontal="center" vertical="center" wrapText="1"/>
    </xf>
    <xf fontId="32" fillId="10" borderId="14" numFmtId="0" xfId="64" applyFont="1" applyFill="1" applyBorder="1" applyAlignment="1">
      <alignment horizontal="center" vertical="center" wrapText="1"/>
    </xf>
    <xf fontId="36" fillId="16" borderId="18" numFmtId="0" xfId="64" applyFont="1" applyFill="1" applyBorder="1" applyAlignment="1">
      <alignment horizontal="center" vertical="center" wrapText="1"/>
    </xf>
    <xf fontId="38" fillId="16" borderId="18" numFmtId="0" xfId="64" applyFont="1" applyFill="1" applyBorder="1" applyAlignment="1">
      <alignment horizontal="center" textRotation="90" wrapText="1"/>
    </xf>
    <xf fontId="36" fillId="10" borderId="18" numFmtId="0" xfId="64" applyFont="1" applyFill="1" applyBorder="1" applyAlignment="1">
      <alignment horizontal="center" textRotation="90" vertical="center" wrapText="1"/>
    </xf>
    <xf fontId="39" fillId="26" borderId="18" numFmtId="0" xfId="64" applyFont="1" applyFill="1" applyBorder="1" applyAlignment="1">
      <alignment horizontal="center" textRotation="90" vertical="center" wrapText="1"/>
    </xf>
    <xf fontId="39" fillId="19" borderId="18" numFmtId="0" xfId="64" applyFont="1" applyFill="1" applyBorder="1" applyAlignment="1">
      <alignment horizontal="center" textRotation="90" vertical="center" wrapText="1"/>
    </xf>
    <xf fontId="36" fillId="25" borderId="18" numFmtId="0" xfId="64" applyFont="1" applyFill="1" applyBorder="1" applyAlignment="1">
      <alignment horizontal="center" textRotation="90" vertical="center" wrapText="1"/>
    </xf>
    <xf fontId="40" fillId="0" borderId="4" numFmtId="170" xfId="0" applyNumberFormat="1" applyFont="1" applyBorder="1" applyAlignment="1">
      <alignment vertical="center"/>
    </xf>
    <xf fontId="40" fillId="0" borderId="4" numFmtId="170" xfId="0" applyNumberFormat="1" applyFont="1" applyBorder="1" applyAlignment="1">
      <alignment horizontal="center" vertical="center"/>
    </xf>
    <xf fontId="36" fillId="0" borderId="4" numFmtId="171" xfId="62" applyNumberFormat="1" applyFont="1" applyBorder="1" applyAlignment="1">
      <alignment horizontal="center" vertical="center"/>
    </xf>
    <xf fontId="36" fillId="0" borderId="4" numFmtId="1" xfId="62" applyNumberFormat="1" applyFont="1" applyBorder="1" applyAlignment="1">
      <alignment horizontal="center" vertical="center"/>
    </xf>
    <xf fontId="36" fillId="0" borderId="0" numFmtId="0" xfId="62" applyFont="1" applyAlignment="1">
      <alignment horizontal="center" vertical="center"/>
    </xf>
    <xf fontId="36" fillId="0" borderId="18" numFmtId="1" xfId="62" applyNumberFormat="1" applyFont="1" applyBorder="1" applyAlignment="1">
      <alignment horizontal="center" vertical="center"/>
    </xf>
    <xf fontId="36" fillId="0" borderId="28" numFmtId="1" xfId="62" applyNumberFormat="1" applyFont="1" applyBorder="1" applyAlignment="1">
      <alignment horizontal="center" vertical="center"/>
    </xf>
    <xf fontId="36" fillId="0" borderId="0" numFmtId="0" xfId="62" applyFont="1" applyAlignment="1">
      <alignment horizontal="center"/>
    </xf>
    <xf fontId="41" fillId="0" borderId="28" numFmtId="0" xfId="61" applyFont="1" applyBorder="1" applyAlignment="1">
      <alignment horizontal="center" vertical="center"/>
    </xf>
    <xf fontId="41" fillId="0" borderId="0" numFmtId="0" xfId="62" applyFont="1" applyAlignment="1">
      <alignment horizontal="center"/>
    </xf>
    <xf fontId="32" fillId="0" borderId="0" numFmtId="2" xfId="64" applyNumberFormat="1" applyFont="1" applyAlignment="1">
      <alignment vertical="center" wrapText="1"/>
    </xf>
    <xf fontId="32" fillId="0" borderId="0" numFmtId="1" xfId="64" applyNumberFormat="1" applyFont="1" applyAlignment="1">
      <alignment horizontal="center" vertical="center" wrapText="1"/>
    </xf>
    <xf fontId="32" fillId="0" borderId="0" numFmtId="171" xfId="64" applyNumberFormat="1" applyFont="1" applyAlignment="1">
      <alignment vertical="center" wrapText="1"/>
    </xf>
    <xf fontId="32" fillId="0" borderId="0" numFmtId="1" xfId="64" applyNumberFormat="1" applyFont="1" applyAlignment="1">
      <alignment vertical="center" wrapText="1"/>
    </xf>
    <xf fontId="37" fillId="19" borderId="18" numFmtId="1" xfId="64" applyNumberFormat="1" applyFont="1" applyFill="1" applyBorder="1" applyAlignment="1">
      <alignment horizontal="center" vertical="center" wrapText="1"/>
    </xf>
    <xf fontId="37" fillId="25" borderId="18" numFmtId="1" xfId="64" applyNumberFormat="1" applyFont="1" applyFill="1" applyBorder="1" applyAlignment="1">
      <alignment horizontal="center" vertical="center" wrapText="1"/>
    </xf>
    <xf fontId="37" fillId="10" borderId="18" numFmtId="1" xfId="64" applyNumberFormat="1" applyFont="1" applyFill="1" applyBorder="1" applyAlignment="1">
      <alignment horizontal="center" vertical="center" wrapText="1"/>
    </xf>
    <xf fontId="37" fillId="0" borderId="0" numFmtId="0" xfId="63" applyFont="1" applyAlignment="1">
      <alignment horizontal="center" vertical="center"/>
    </xf>
  </cellXfs>
  <cellStyles count="102">
    <cellStyle name="_04b.WO.F_Muri_analysis" xfId="1"/>
    <cellStyle name="•W_Door_Con asia" xfId="2"/>
    <cellStyle name="0UserFill" xfId="3"/>
    <cellStyle name="20% - Colore 1" xfId="4"/>
    <cellStyle name="20% - Colore 2" xfId="5"/>
    <cellStyle name="20% - Colore 3" xfId="6"/>
    <cellStyle name="20% - Colore 4" xfId="7"/>
    <cellStyle name="20% - Colore 5" xfId="8"/>
    <cellStyle name="20% - Colore 6" xfId="9"/>
    <cellStyle name="40% - Colore 1" xfId="10"/>
    <cellStyle name="40% - Colore 2" xfId="11"/>
    <cellStyle name="40% - Colore 3" xfId="12"/>
    <cellStyle name="40% - Colore 4" xfId="13"/>
    <cellStyle name="40% - Colore 5" xfId="14"/>
    <cellStyle name="40% - Colore 6" xfId="15"/>
    <cellStyle name="60% - Colore 1" xfId="16"/>
    <cellStyle name="60% - Colore 2" xfId="17"/>
    <cellStyle name="60% - Colore 3" xfId="18"/>
    <cellStyle name="60% - Colore 4" xfId="19"/>
    <cellStyle name="60% - Colore 5" xfId="20"/>
    <cellStyle name="60% - Colore 6" xfId="21"/>
    <cellStyle name="Berekening" xfId="22"/>
    <cellStyle name="Calcolo" xfId="23"/>
    <cellStyle name="Cella collegata" xfId="24"/>
    <cellStyle name="Cella da controllare" xfId="25"/>
    <cellStyle name="Century" xfId="26"/>
    <cellStyle name="Colore 1" xfId="27"/>
    <cellStyle name="Colore 2" xfId="28"/>
    <cellStyle name="Colore 3" xfId="29"/>
    <cellStyle name="Colore 4" xfId="30"/>
    <cellStyle name="Colore 5" xfId="31"/>
    <cellStyle name="Colore 6" xfId="32"/>
    <cellStyle name="Comma0" xfId="33"/>
    <cellStyle name="Controlecel" xfId="34"/>
    <cellStyle name="Currency0" xfId="35"/>
    <cellStyle name="Date" xfId="36"/>
    <cellStyle name="Fixed" xfId="37"/>
    <cellStyle name="Gekoppelde cel" xfId="38"/>
    <cellStyle name="Goed" xfId="39"/>
    <cellStyle name="Grey" xfId="40"/>
    <cellStyle name="Input [yellow]" xfId="41"/>
    <cellStyle name="Invoer" xfId="42"/>
    <cellStyle name="Kop 1" xfId="43"/>
    <cellStyle name="Kop 2" xfId="44"/>
    <cellStyle name="Kop 3" xfId="45"/>
    <cellStyle name="Kop 4" xfId="46"/>
    <cellStyle name="Migliaia (0)_AZIONIFN" xfId="47"/>
    <cellStyle name="Milliers [0]_kinslayer" xfId="48"/>
    <cellStyle name="Milliers_kinslayer" xfId="49"/>
    <cellStyle name="Monétaire [0]_kinslayer" xfId="50"/>
    <cellStyle name="Monétaire_kinslayer" xfId="51"/>
    <cellStyle name="Neutraal" xfId="52"/>
    <cellStyle name="Neutrale" xfId="53"/>
    <cellStyle name="no dec" xfId="54"/>
    <cellStyle name="Non_definito" xfId="55"/>
    <cellStyle name="Normal - Style1" xfId="56"/>
    <cellStyle name="Normal 2" xfId="57"/>
    <cellStyle name="Normal 2 2" xfId="58"/>
    <cellStyle name="Normale 2" xfId="59"/>
    <cellStyle name="Normale 3" xfId="60"/>
    <cellStyle name="Normale_04b.WO.F_Muri_analysis" xfId="61"/>
    <cellStyle name="Normale_ECRS format" xfId="62"/>
    <cellStyle name="Normale_ECRS format_1" xfId="63"/>
    <cellStyle name="Normale_ECRS formats" xfId="64"/>
    <cellStyle name="normální_laroux" xfId="65"/>
    <cellStyle name="Normalny_spawalnia" xfId="66"/>
    <cellStyle name="NormalnyZAKO" xfId="67"/>
    <cellStyle name="Nota" xfId="68"/>
    <cellStyle name="Notitie" xfId="69"/>
    <cellStyle name="Ongeldig" xfId="70"/>
    <cellStyle name="Percent [2]" xfId="71"/>
    <cellStyle name="Percent 2" xfId="72"/>
    <cellStyle name="Percent 2 2" xfId="73"/>
    <cellStyle name="Percent 3" xfId="74"/>
    <cellStyle name="Standard_FORM01" xfId="75"/>
    <cellStyle name="Stile 1" xfId="76"/>
    <cellStyle name="Style 1" xfId="77"/>
    <cellStyle name="SZYCHTÓWKA" xfId="78"/>
    <cellStyle name="SZYCHTÓWKA4" xfId="79"/>
    <cellStyle name="Testo avviso" xfId="80"/>
    <cellStyle name="Testo descrittivo" xfId="81"/>
    <cellStyle name="Titel" xfId="82"/>
    <cellStyle name="Titolo" xfId="83"/>
    <cellStyle name="Titolo 1" xfId="84"/>
    <cellStyle name="Titolo 2" xfId="85"/>
    <cellStyle name="Titolo 3" xfId="86"/>
    <cellStyle name="Titolo 4" xfId="87"/>
    <cellStyle name="titolo_ECRS format" xfId="88"/>
    <cellStyle name="Totaal" xfId="89"/>
    <cellStyle name="Totale" xfId="90"/>
    <cellStyle name="Tusental (0)_pldt" xfId="91"/>
    <cellStyle name="Tusental_pldt" xfId="92"/>
    <cellStyle name="Uitvoer" xfId="93"/>
    <cellStyle name="Valore non valido" xfId="94"/>
    <cellStyle name="Valore valido" xfId="95"/>
    <cellStyle name="Valuta (0)_AZIONIFN" xfId="96"/>
    <cellStyle name="Verklarende tekst" xfId="97"/>
    <cellStyle name="Vertex42 Style" xfId="98"/>
    <cellStyle name="Waarschuwingstekst" xfId="99"/>
    <cellStyle name="Währung [0]_FORM01" xfId="100"/>
    <cellStyle name="Währung_FORM01" xfId="10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8" Type="http://schemas.openxmlformats.org/officeDocument/2006/relationships/styles" Target="styles.xml"/><Relationship  Id="rId7" Type="http://schemas.openxmlformats.org/officeDocument/2006/relationships/sharedStrings" Target="sharedStrings.xml"/><Relationship  Id="rId6" Type="http://schemas.openxmlformats.org/officeDocument/2006/relationships/theme" Target="theme/theme1.xml"/><Relationship  Id="rId5" Type="http://schemas.openxmlformats.org/officeDocument/2006/relationships/worksheet" Target="worksheets/sheet1.xml"/><Relationship  Id="rId4" Type="http://schemas.openxmlformats.org/officeDocument/2006/relationships/customXml" Target="../customXml/item4.xml"/><Relationship  Id="rId3" Type="http://schemas.openxmlformats.org/officeDocument/2006/relationships/customXml" Target="../customXml/item3.xml"/><Relationship  Id="rId2" Type="http://schemas.openxmlformats.org/officeDocument/2006/relationships/customXml" Target="../customXml/item2.xml"/><Relationship  Id="rId1" Type="http://schemas.openxmlformats.org/officeDocument/2006/relationships/customXml" Target="../customXml/item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36</xdr:col>
      <xdr:colOff>219075</xdr:colOff>
      <xdr:row>0</xdr:row>
      <xdr:rowOff>104303</xdr:rowOff>
    </xdr:from>
    <xdr:to>
      <xdr:col>39</xdr:col>
      <xdr:colOff>1676889</xdr:colOff>
      <xdr:row>1</xdr:row>
      <xdr:rowOff>215900</xdr:rowOff>
    </xdr:to>
    <xdr:sp>
      <xdr:nvSpPr>
        <xdr:cNvPr id="6" name="TextBox 5"/>
        <xdr:cNvSpPr txBox="1"/>
      </xdr:nvSpPr>
      <xdr:spPr bwMode="auto">
        <a:xfrm>
          <a:off x="28108275" y="104303"/>
          <a:ext cx="4658214" cy="1610197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>
            <a:defRPr/>
          </a:pPr>
          <a:r>
            <a:rPr lang="en-US" sz="2400" b="1" i="0">
              <a:solidFill>
                <a:schemeClr val="bg1"/>
              </a:solidFill>
              <a:latin typeface="Inter"/>
              <a:ea typeface="Inter"/>
              <a:cs typeface="Inter"/>
            </a:rPr>
            <a:t>+7 495 134 51 21</a:t>
          </a:r>
          <a:br>
            <a:rPr lang="en-US" sz="2400">
              <a:solidFill>
                <a:schemeClr val="bg1"/>
              </a:solidFill>
              <a:latin typeface="Inter"/>
              <a:ea typeface="Inter"/>
              <a:cs typeface="Inter"/>
            </a:rPr>
          </a:br>
          <a:r>
            <a:rPr lang="en-US" sz="2400" b="0" i="0">
              <a:solidFill>
                <a:schemeClr val="bg1"/>
              </a:solidFill>
              <a:latin typeface="Inter"/>
              <a:ea typeface="Inter"/>
              <a:cs typeface="Inter"/>
            </a:rPr>
            <a:t>contact@luptakov.ru</a:t>
          </a:r>
          <a:endParaRPr lang="ru-RU" sz="2400" b="0" i="0">
            <a:solidFill>
              <a:schemeClr val="bg1"/>
            </a:solidFill>
            <a:latin typeface="Inter"/>
            <a:ea typeface="Inter"/>
            <a:cs typeface="Inter"/>
          </a:endParaRPr>
        </a:p>
        <a:p>
          <a:pPr algn="r">
            <a:defRPr/>
          </a:pPr>
          <a:r>
            <a:rPr lang="en-US" sz="2400" b="0" i="0">
              <a:solidFill>
                <a:schemeClr val="bg1"/>
              </a:solidFill>
              <a:latin typeface="Inter"/>
              <a:ea typeface="Inter"/>
              <a:cs typeface="Inter"/>
            </a:rPr>
            <a:t>https://luptakov.ru/</a:t>
          </a:r>
          <a:endParaRPr lang="ru-RU" sz="2400" b="0" i="0">
            <a:solidFill>
              <a:schemeClr val="bg1"/>
            </a:solidFill>
            <a:latin typeface="Inter"/>
            <a:ea typeface="Inter"/>
            <a:cs typeface="Inter"/>
          </a:endParaRPr>
        </a:p>
        <a:p>
          <a:pPr>
            <a:defRPr/>
          </a:pPr>
          <a:endParaRPr lang="ru-RU" sz="1050">
            <a:latin typeface="Inter"/>
            <a:ea typeface="Inter"/>
            <a:cs typeface="Inter"/>
          </a:endParaRPr>
        </a:p>
      </xdr:txBody>
    </xdr:sp>
    <xdr:clientData/>
  </xdr:twoCellAnchor>
  <xdr:twoCellAnchor editAs="twoCell">
    <xdr:from>
      <xdr:col>7</xdr:col>
      <xdr:colOff>901700</xdr:colOff>
      <xdr:row>0</xdr:row>
      <xdr:rowOff>212253</xdr:rowOff>
    </xdr:from>
    <xdr:to>
      <xdr:col>30</xdr:col>
      <xdr:colOff>238124</xdr:colOff>
      <xdr:row>0</xdr:row>
      <xdr:rowOff>1237728</xdr:rowOff>
    </xdr:to>
    <xdr:sp>
      <xdr:nvSpPr>
        <xdr:cNvPr id="7" name="TextBox 56"/>
        <xdr:cNvSpPr txBox="1"/>
      </xdr:nvSpPr>
      <xdr:spPr bwMode="auto">
        <a:xfrm>
          <a:off x="8369300" y="212254"/>
          <a:ext cx="17395824" cy="1025474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ct val="107000"/>
            </a:lnSpc>
            <a:spcAft>
              <a:spcPts val="800"/>
            </a:spcAft>
            <a:defRPr/>
          </a:pPr>
          <a:r>
            <a:rPr lang="ru-RU" sz="6000" b="1">
              <a:solidFill>
                <a:srgbClr val="FFFFFF"/>
              </a:solidFill>
              <a:latin typeface="Inter"/>
              <a:ea typeface="Inter"/>
              <a:cs typeface="Inter"/>
            </a:rPr>
            <a:t>Лист анализа ценности</a:t>
          </a:r>
          <a:r>
            <a:rPr lang="ru-RU" sz="6000" b="1">
              <a:solidFill>
                <a:srgbClr val="FFFFFF"/>
              </a:solidFill>
              <a:latin typeface="Inter"/>
              <a:ea typeface="Inter"/>
              <a:cs typeface="Inter"/>
            </a:rPr>
            <a:t> и потерь процесса</a:t>
          </a:r>
          <a:endParaRPr lang="ru-RU" sz="6000" b="1">
            <a:latin typeface="Inter"/>
            <a:ea typeface="Inter"/>
            <a:cs typeface="Inter"/>
          </a:endParaRPr>
        </a:p>
      </xdr:txBody>
    </xdr:sp>
    <xdr:clientData/>
  </xdr:twoCellAnchor>
  <xdr:twoCellAnchor editAs="oneCell">
    <xdr:from>
      <xdr:col>1</xdr:col>
      <xdr:colOff>457200</xdr:colOff>
      <xdr:row>0</xdr:row>
      <xdr:rowOff>228600</xdr:rowOff>
    </xdr:from>
    <xdr:to>
      <xdr:col>2</xdr:col>
      <xdr:colOff>2347597</xdr:colOff>
      <xdr:row>0</xdr:row>
      <xdr:rowOff>1168400</xdr:rowOff>
    </xdr:to>
    <xdr:pic>
      <xdr:nvPicPr>
        <xdr:cNvPr id="2" name="Рисунок 1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508000" y="228600"/>
          <a:ext cx="2372997" cy="939800"/>
        </a:xfrm>
        <a:prstGeom prst="rect">
          <a:avLst/>
        </a:prstGeom>
      </xdr:spPr>
    </xdr:pic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indexed="2"/>
    <outlinePr applyStyles="0" summaryBelow="1" summaryRight="1" showOutlineSymbols="1"/>
    <pageSetUpPr autoPageBreaks="1" fitToPage="1"/>
  </sheetPr>
  <sheetViews>
    <sheetView showGridLines="0" zoomScale="30" workbookViewId="0">
      <selection activeCell="E10" activeCellId="0" sqref="E10"/>
    </sheetView>
  </sheetViews>
  <sheetFormatPr defaultColWidth="10.21875" defaultRowHeight="14.25"/>
  <cols>
    <col customWidth="1" min="1" max="1" style="2" width="0.77734375"/>
    <col customWidth="1" min="2" max="2" style="1" width="7"/>
    <col customWidth="1" min="3" max="3" style="1" width="36.21875"/>
    <col customWidth="1" min="4" max="4" style="1" width="15.77734375"/>
    <col customWidth="1" min="5" max="5" style="1" width="19.77734375"/>
    <col customWidth="1" min="6" max="6" style="1" width="14.21875"/>
    <col customWidth="1" min="7" max="7" style="1" width="15.21875"/>
    <col customWidth="1" min="8" max="8" style="3" width="15.21875"/>
    <col customWidth="1" min="9" max="9" style="1" width="1.77734375"/>
    <col customWidth="1" min="10" max="17" style="1" width="9.77734375"/>
    <col customWidth="1" min="18" max="18" style="1" width="11.77734375"/>
    <col customWidth="1" min="19" max="19" style="1" width="9.77734375"/>
    <col customWidth="1" min="20" max="20" style="1" width="11.77734375"/>
    <col customWidth="1" min="21" max="22" style="1" width="13"/>
    <col customWidth="1" min="23" max="23" style="1" width="1.77734375"/>
    <col customWidth="1" min="24" max="24" style="4" width="32.5546875"/>
    <col customWidth="1" min="25" max="28" style="1" width="6.77734375"/>
    <col customWidth="1" min="29" max="29" style="4" width="31"/>
    <col customWidth="1" min="30" max="30" style="1" width="17.77734375"/>
    <col customWidth="1" min="31" max="31" style="1" width="10.21875"/>
    <col customWidth="1" min="32" max="32" style="1" width="9.21875"/>
    <col customWidth="1" min="33" max="36" style="1" width="3.5546875"/>
    <col customWidth="1" min="37" max="37" style="1" width="10.21875"/>
    <col customWidth="1" min="38" max="39" style="1" width="18"/>
    <col customWidth="1" min="40" max="40" style="1" width="28.77734375"/>
    <col min="41" max="16384" style="1" width="10.21875"/>
  </cols>
  <sheetData>
    <row r="1" ht="118.95" customHeight="1"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7"/>
      <c r="Y1" s="5"/>
      <c r="Z1" s="5"/>
      <c r="AA1" s="5"/>
      <c r="AB1" s="5"/>
      <c r="AC1" s="7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ht="21.75" customHeight="1">
      <c r="B2" s="8"/>
      <c r="C2" s="9"/>
      <c r="D2" s="9"/>
      <c r="E2" s="9"/>
      <c r="F2" s="10" t="s">
        <v>0</v>
      </c>
      <c r="G2" s="10"/>
      <c r="H2" s="1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/>
      <c r="V2" s="14"/>
      <c r="W2" s="15"/>
      <c r="X2" s="16" t="s">
        <v>1</v>
      </c>
      <c r="Y2" s="15"/>
      <c r="Z2" s="15"/>
      <c r="AA2" s="15"/>
      <c r="AB2" s="15"/>
      <c r="AC2" s="17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ht="21.75" customHeight="1">
      <c r="B3" s="18"/>
      <c r="C3" s="15"/>
      <c r="D3" s="15"/>
      <c r="E3" s="15"/>
      <c r="F3" s="19"/>
      <c r="G3" s="19"/>
      <c r="H3" s="2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  <c r="V3" s="23"/>
      <c r="W3" s="15"/>
      <c r="X3" s="16" t="s">
        <v>2</v>
      </c>
      <c r="Y3" s="15"/>
      <c r="Z3" s="15"/>
      <c r="AA3" s="15"/>
      <c r="AB3" s="15"/>
      <c r="AC3" s="17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ht="21.75" customHeight="1">
      <c r="B4" s="18"/>
      <c r="C4" s="15"/>
      <c r="D4" s="15"/>
      <c r="E4" s="15"/>
      <c r="F4" s="19" t="s">
        <v>3</v>
      </c>
      <c r="G4" s="19"/>
      <c r="H4" s="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  <c r="W4" s="15"/>
      <c r="X4" s="16" t="s">
        <v>4</v>
      </c>
      <c r="Y4" s="15"/>
      <c r="Z4" s="15"/>
      <c r="AA4" s="15"/>
      <c r="AB4" s="15"/>
      <c r="AC4" s="17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="2" customFormat="1" ht="21.75" customHeight="1">
      <c r="B5" s="24"/>
      <c r="C5" s="25" t="s">
        <v>5</v>
      </c>
      <c r="D5" s="26"/>
      <c r="E5" s="27"/>
      <c r="F5" s="19"/>
      <c r="G5" s="19"/>
      <c r="H5" s="20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  <c r="W5" s="28"/>
      <c r="X5" s="29"/>
      <c r="Y5" s="28"/>
      <c r="Z5" s="28"/>
      <c r="AA5" s="28"/>
      <c r="AB5" s="28"/>
      <c r="AC5" s="29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="2" customFormat="1" ht="8.25" customHeight="1">
      <c r="B6" s="30"/>
      <c r="C6" s="31"/>
      <c r="D6" s="31"/>
      <c r="E6" s="31"/>
      <c r="F6" s="31"/>
      <c r="G6" s="31"/>
      <c r="H6" s="32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3"/>
      <c r="W6" s="28"/>
      <c r="X6" s="29"/>
      <c r="Y6" s="28"/>
      <c r="Z6" s="28"/>
      <c r="AA6" s="28"/>
      <c r="AB6" s="28"/>
      <c r="AC6" s="29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="2" customFormat="1" ht="27" customHeight="1">
      <c r="B7" s="34"/>
      <c r="C7" s="35"/>
      <c r="D7" s="35"/>
      <c r="E7" s="35"/>
      <c r="F7" s="35"/>
      <c r="G7" s="35"/>
      <c r="H7" s="35"/>
      <c r="I7" s="28"/>
      <c r="J7" s="34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W7" s="28"/>
      <c r="X7" s="37" t="s">
        <v>6</v>
      </c>
      <c r="Y7" s="38"/>
      <c r="Z7" s="38"/>
      <c r="AA7" s="38"/>
      <c r="AB7" s="38"/>
      <c r="AC7" s="3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="2" customFormat="1" ht="34.5" customHeight="1">
      <c r="B8" s="39" t="s">
        <v>7</v>
      </c>
      <c r="C8" s="39" t="s">
        <v>8</v>
      </c>
      <c r="D8" s="40" t="s">
        <v>9</v>
      </c>
      <c r="E8" s="41"/>
      <c r="F8" s="42" t="s">
        <v>10</v>
      </c>
      <c r="G8" s="42"/>
      <c r="H8" s="42"/>
      <c r="I8" s="17"/>
      <c r="J8" s="43" t="s">
        <v>11</v>
      </c>
      <c r="K8" s="43"/>
      <c r="L8" s="43"/>
      <c r="M8" s="43"/>
      <c r="N8" s="43"/>
      <c r="O8" s="43"/>
      <c r="P8" s="44"/>
      <c r="Q8" s="44"/>
      <c r="R8" s="45" t="s">
        <v>12</v>
      </c>
      <c r="S8" s="46" t="s">
        <v>13</v>
      </c>
      <c r="T8" s="47" t="s">
        <v>12</v>
      </c>
      <c r="U8" s="48" t="s">
        <v>14</v>
      </c>
      <c r="V8" s="48" t="s">
        <v>12</v>
      </c>
      <c r="W8" s="17"/>
      <c r="X8" s="29"/>
      <c r="Y8" s="29"/>
      <c r="Z8" s="29"/>
      <c r="AA8" s="29"/>
      <c r="AB8" s="29"/>
      <c r="AC8" s="29"/>
      <c r="AD8" s="28"/>
      <c r="AE8" s="28"/>
      <c r="AF8" s="28"/>
      <c r="AG8" s="49" t="s">
        <v>15</v>
      </c>
      <c r="AH8" s="50"/>
      <c r="AI8" s="50"/>
      <c r="AJ8" s="51"/>
      <c r="AK8" s="28"/>
      <c r="AL8" s="28"/>
      <c r="AM8" s="28"/>
      <c r="AN8" s="28"/>
    </row>
    <row r="9" ht="93.75" customHeight="1">
      <c r="B9" s="52"/>
      <c r="C9" s="53"/>
      <c r="D9" s="53" t="s">
        <v>16</v>
      </c>
      <c r="E9" s="53" t="s">
        <v>17</v>
      </c>
      <c r="F9" s="53" t="s">
        <v>18</v>
      </c>
      <c r="G9" s="53" t="s">
        <v>19</v>
      </c>
      <c r="H9" s="54" t="s">
        <v>20</v>
      </c>
      <c r="I9" s="17"/>
      <c r="J9" s="55" t="s">
        <v>21</v>
      </c>
      <c r="K9" s="55" t="s">
        <v>22</v>
      </c>
      <c r="L9" s="55" t="s">
        <v>23</v>
      </c>
      <c r="M9" s="55" t="s">
        <v>24</v>
      </c>
      <c r="N9" s="55" t="s">
        <v>25</v>
      </c>
      <c r="O9" s="55" t="s">
        <v>26</v>
      </c>
      <c r="P9" s="56" t="s">
        <v>27</v>
      </c>
      <c r="Q9" s="56" t="s">
        <v>28</v>
      </c>
      <c r="R9" s="43"/>
      <c r="S9" s="57"/>
      <c r="T9" s="57"/>
      <c r="U9" s="58"/>
      <c r="V9" s="58"/>
      <c r="W9" s="17"/>
      <c r="X9" s="59" t="s">
        <v>29</v>
      </c>
      <c r="Y9" s="60" t="s">
        <v>30</v>
      </c>
      <c r="Z9" s="60" t="s">
        <v>31</v>
      </c>
      <c r="AA9" s="60" t="s">
        <v>32</v>
      </c>
      <c r="AB9" s="60" t="s">
        <v>33</v>
      </c>
      <c r="AC9" s="59" t="s">
        <v>34</v>
      </c>
      <c r="AD9" s="59" t="s">
        <v>35</v>
      </c>
      <c r="AE9" s="59" t="s">
        <v>36</v>
      </c>
      <c r="AF9" s="59" t="s">
        <v>37</v>
      </c>
      <c r="AG9" s="61" t="s">
        <v>38</v>
      </c>
      <c r="AH9" s="62" t="s">
        <v>39</v>
      </c>
      <c r="AI9" s="63" t="s">
        <v>40</v>
      </c>
      <c r="AJ9" s="64" t="s">
        <v>41</v>
      </c>
      <c r="AK9" s="59" t="s">
        <v>42</v>
      </c>
      <c r="AL9" s="59" t="s">
        <v>43</v>
      </c>
      <c r="AM9" s="59" t="s">
        <v>44</v>
      </c>
      <c r="AN9" s="59" t="s">
        <v>45</v>
      </c>
    </row>
    <row r="10" ht="30" customHeight="1">
      <c r="B10" s="40">
        <v>1</v>
      </c>
      <c r="C10" s="65" t="s">
        <v>46</v>
      </c>
      <c r="D10" s="66" t="s">
        <v>4</v>
      </c>
      <c r="E10" s="65" t="s">
        <v>21</v>
      </c>
      <c r="F10" s="67">
        <v>0</v>
      </c>
      <c r="G10" s="67">
        <v>0.0010995370370370371</v>
      </c>
      <c r="H10" s="68">
        <f t="shared" ref="H10:H24" si="0">+HOUR(G10-F10)*3600+MINUTE(G10-F10)*60+SECOND(G10-F10)</f>
        <v>95</v>
      </c>
      <c r="I10" s="69"/>
      <c r="J10" s="70">
        <f t="shared" ref="J10:J24" si="1">+IF($D10="NVAA",IF($E10=J$9,$H10,"-"), "-")</f>
        <v>95</v>
      </c>
      <c r="K10" s="70" t="str">
        <f t="shared" ref="K10:Q24" si="2">+IF($D10="NVAA",IF($E10=K$9,$H10,"-"), "-")</f>
        <v>-</v>
      </c>
      <c r="L10" s="70" t="str">
        <f t="shared" si="2"/>
        <v>-</v>
      </c>
      <c r="M10" s="70" t="str">
        <f t="shared" si="2"/>
        <v>-</v>
      </c>
      <c r="N10" s="70" t="str">
        <f t="shared" si="2"/>
        <v>-</v>
      </c>
      <c r="O10" s="70" t="str">
        <f t="shared" si="2"/>
        <v>-</v>
      </c>
      <c r="P10" s="70" t="str">
        <f t="shared" si="2"/>
        <v>-</v>
      </c>
      <c r="Q10" s="70" t="str">
        <f t="shared" si="2"/>
        <v>-</v>
      </c>
      <c r="R10" s="71">
        <f t="shared" ref="R10:R26" si="3">SUM(J10:Q10)</f>
        <v>95</v>
      </c>
      <c r="S10" s="71" t="str">
        <f t="shared" ref="S10:S24" si="4">+IF(D10="SVA",H10,"-")</f>
        <v>-</v>
      </c>
      <c r="T10" s="71">
        <f t="shared" ref="T10:T24" si="5">SUM(S10)</f>
        <v>0</v>
      </c>
      <c r="U10" s="70" t="str">
        <f t="shared" ref="U10:U24" si="6">+IF(D10="VA",H10,"-")</f>
        <v>-</v>
      </c>
      <c r="V10" s="71">
        <f t="shared" ref="V10:V26" si="7">SUM(U10:U10)</f>
        <v>0</v>
      </c>
      <c r="W10" s="72"/>
      <c r="X10" s="52"/>
      <c r="Y10" s="52"/>
      <c r="Z10" s="52"/>
      <c r="AA10" s="52"/>
      <c r="AB10" s="52"/>
      <c r="AC10" s="52"/>
      <c r="AD10" s="52"/>
      <c r="AE10" s="52"/>
      <c r="AF10" s="52"/>
      <c r="AG10" s="73"/>
      <c r="AH10" s="73"/>
      <c r="AI10" s="73"/>
      <c r="AJ10" s="73"/>
      <c r="AK10" s="52"/>
      <c r="AL10" s="52"/>
      <c r="AM10" s="52" t="e">
        <f t="shared" ref="AM10:AM24" si="8">AL10/AK10</f>
        <v>#DIV/0!</v>
      </c>
      <c r="AN10" s="52"/>
    </row>
    <row r="11" ht="30" customHeight="1">
      <c r="B11" s="40">
        <v>2</v>
      </c>
      <c r="C11" s="65" t="s">
        <v>47</v>
      </c>
      <c r="D11" s="66" t="s">
        <v>2</v>
      </c>
      <c r="E11" s="65"/>
      <c r="F11" s="67">
        <f t="shared" ref="F11:F24" si="9">+G10</f>
        <v>0.0010995370370370371</v>
      </c>
      <c r="G11" s="67">
        <v>0.0015624999999999999</v>
      </c>
      <c r="H11" s="68">
        <f t="shared" si="0"/>
        <v>40</v>
      </c>
      <c r="I11" s="69"/>
      <c r="J11" s="70" t="str">
        <f t="shared" si="1"/>
        <v>-</v>
      </c>
      <c r="K11" s="70" t="str">
        <f t="shared" si="2"/>
        <v>-</v>
      </c>
      <c r="L11" s="70" t="str">
        <f t="shared" si="2"/>
        <v>-</v>
      </c>
      <c r="M11" s="70" t="str">
        <f t="shared" si="2"/>
        <v>-</v>
      </c>
      <c r="N11" s="70" t="str">
        <f t="shared" si="2"/>
        <v>-</v>
      </c>
      <c r="O11" s="70" t="str">
        <f t="shared" si="2"/>
        <v>-</v>
      </c>
      <c r="P11" s="70" t="str">
        <f t="shared" si="2"/>
        <v>-</v>
      </c>
      <c r="Q11" s="70" t="str">
        <f t="shared" si="2"/>
        <v>-</v>
      </c>
      <c r="R11" s="71">
        <f t="shared" si="3"/>
        <v>0</v>
      </c>
      <c r="S11" s="71">
        <f t="shared" si="4"/>
        <v>40</v>
      </c>
      <c r="T11" s="71">
        <f t="shared" si="5"/>
        <v>40</v>
      </c>
      <c r="U11" s="70" t="str">
        <f t="shared" si="6"/>
        <v>-</v>
      </c>
      <c r="V11" s="71">
        <f t="shared" si="7"/>
        <v>0</v>
      </c>
      <c r="W11" s="72"/>
      <c r="X11" s="52"/>
      <c r="Y11" s="52"/>
      <c r="Z11" s="52"/>
      <c r="AA11" s="52"/>
      <c r="AB11" s="52"/>
      <c r="AC11" s="52"/>
      <c r="AD11" s="52"/>
      <c r="AE11" s="52"/>
      <c r="AF11" s="52"/>
      <c r="AG11" s="73"/>
      <c r="AH11" s="73"/>
      <c r="AI11" s="73"/>
      <c r="AJ11" s="73"/>
      <c r="AK11" s="52"/>
      <c r="AL11" s="52"/>
      <c r="AM11" s="52" t="e">
        <f t="shared" si="8"/>
        <v>#DIV/0!</v>
      </c>
      <c r="AN11" s="52"/>
    </row>
    <row r="12" ht="30" customHeight="1">
      <c r="B12" s="40">
        <v>3</v>
      </c>
      <c r="C12" s="65" t="s">
        <v>48</v>
      </c>
      <c r="D12" s="66" t="s">
        <v>1</v>
      </c>
      <c r="E12" s="65"/>
      <c r="F12" s="67">
        <f t="shared" si="9"/>
        <v>0.0015624999999999999</v>
      </c>
      <c r="G12" s="67">
        <v>0.0017939814814814815</v>
      </c>
      <c r="H12" s="68">
        <f t="shared" si="0"/>
        <v>20</v>
      </c>
      <c r="I12" s="69"/>
      <c r="J12" s="70" t="str">
        <f t="shared" si="1"/>
        <v>-</v>
      </c>
      <c r="K12" s="70" t="str">
        <f t="shared" si="2"/>
        <v>-</v>
      </c>
      <c r="L12" s="70" t="str">
        <f t="shared" si="2"/>
        <v>-</v>
      </c>
      <c r="M12" s="70" t="str">
        <f t="shared" si="2"/>
        <v>-</v>
      </c>
      <c r="N12" s="70" t="str">
        <f t="shared" si="2"/>
        <v>-</v>
      </c>
      <c r="O12" s="70" t="str">
        <f t="shared" si="2"/>
        <v>-</v>
      </c>
      <c r="P12" s="70" t="str">
        <f t="shared" si="2"/>
        <v>-</v>
      </c>
      <c r="Q12" s="70" t="str">
        <f t="shared" si="2"/>
        <v>-</v>
      </c>
      <c r="R12" s="71">
        <f t="shared" si="3"/>
        <v>0</v>
      </c>
      <c r="S12" s="71" t="str">
        <f t="shared" si="4"/>
        <v>-</v>
      </c>
      <c r="T12" s="71">
        <f t="shared" si="5"/>
        <v>0</v>
      </c>
      <c r="U12" s="70">
        <f t="shared" si="6"/>
        <v>20</v>
      </c>
      <c r="V12" s="71">
        <f t="shared" si="7"/>
        <v>20</v>
      </c>
      <c r="W12" s="74"/>
      <c r="X12" s="52"/>
      <c r="Y12" s="52"/>
      <c r="Z12" s="52"/>
      <c r="AA12" s="52"/>
      <c r="AB12" s="52"/>
      <c r="AC12" s="52"/>
      <c r="AD12" s="52"/>
      <c r="AE12" s="52"/>
      <c r="AF12" s="52"/>
      <c r="AG12" s="73"/>
      <c r="AH12" s="73"/>
      <c r="AI12" s="73"/>
      <c r="AJ12" s="73"/>
      <c r="AK12" s="52"/>
      <c r="AL12" s="52"/>
      <c r="AM12" s="52" t="e">
        <f t="shared" si="8"/>
        <v>#DIV/0!</v>
      </c>
      <c r="AN12" s="52"/>
    </row>
    <row r="13" ht="30" customHeight="1">
      <c r="B13" s="40">
        <v>4</v>
      </c>
      <c r="C13" s="65" t="s">
        <v>49</v>
      </c>
      <c r="D13" s="66" t="s">
        <v>4</v>
      </c>
      <c r="E13" s="65" t="s">
        <v>21</v>
      </c>
      <c r="F13" s="67">
        <f t="shared" si="9"/>
        <v>0.0017939814814814815</v>
      </c>
      <c r="G13" s="67">
        <v>0.002488425925925926</v>
      </c>
      <c r="H13" s="68">
        <f t="shared" si="0"/>
        <v>60</v>
      </c>
      <c r="I13" s="69"/>
      <c r="J13" s="70">
        <f t="shared" si="1"/>
        <v>60</v>
      </c>
      <c r="K13" s="70" t="str">
        <f t="shared" si="2"/>
        <v>-</v>
      </c>
      <c r="L13" s="70" t="str">
        <f t="shared" si="2"/>
        <v>-</v>
      </c>
      <c r="M13" s="70" t="str">
        <f t="shared" si="2"/>
        <v>-</v>
      </c>
      <c r="N13" s="70" t="str">
        <f t="shared" si="2"/>
        <v>-</v>
      </c>
      <c r="O13" s="70" t="str">
        <f t="shared" si="2"/>
        <v>-</v>
      </c>
      <c r="P13" s="70" t="str">
        <f t="shared" si="2"/>
        <v>-</v>
      </c>
      <c r="Q13" s="70" t="str">
        <f t="shared" si="2"/>
        <v>-</v>
      </c>
      <c r="R13" s="71">
        <f t="shared" si="3"/>
        <v>60</v>
      </c>
      <c r="S13" s="71" t="str">
        <f t="shared" si="4"/>
        <v>-</v>
      </c>
      <c r="T13" s="71">
        <f t="shared" si="5"/>
        <v>0</v>
      </c>
      <c r="U13" s="70" t="str">
        <f t="shared" si="6"/>
        <v>-</v>
      </c>
      <c r="V13" s="71">
        <f t="shared" si="7"/>
        <v>0</v>
      </c>
      <c r="W13" s="74"/>
      <c r="X13" s="52"/>
      <c r="Y13" s="52"/>
      <c r="Z13" s="52"/>
      <c r="AA13" s="52"/>
      <c r="AB13" s="52"/>
      <c r="AC13" s="52"/>
      <c r="AD13" s="52"/>
      <c r="AE13" s="52"/>
      <c r="AF13" s="52"/>
      <c r="AG13" s="73"/>
      <c r="AH13" s="73"/>
      <c r="AI13" s="73"/>
      <c r="AJ13" s="73"/>
      <c r="AK13" s="52"/>
      <c r="AL13" s="52"/>
      <c r="AM13" s="52" t="e">
        <f t="shared" si="8"/>
        <v>#DIV/0!</v>
      </c>
      <c r="AN13" s="52"/>
    </row>
    <row r="14" ht="30" customHeight="1">
      <c r="B14" s="40">
        <v>5</v>
      </c>
      <c r="C14" s="65" t="s">
        <v>50</v>
      </c>
      <c r="D14" s="66" t="s">
        <v>4</v>
      </c>
      <c r="E14" s="65" t="s">
        <v>24</v>
      </c>
      <c r="F14" s="67">
        <f t="shared" si="9"/>
        <v>0.002488425925925926</v>
      </c>
      <c r="G14" s="67">
        <v>0.0027199074074074074</v>
      </c>
      <c r="H14" s="68">
        <f t="shared" si="0"/>
        <v>20</v>
      </c>
      <c r="I14" s="69"/>
      <c r="J14" s="70" t="str">
        <f t="shared" si="1"/>
        <v>-</v>
      </c>
      <c r="K14" s="70" t="str">
        <f t="shared" si="2"/>
        <v>-</v>
      </c>
      <c r="L14" s="70" t="str">
        <f t="shared" si="2"/>
        <v>-</v>
      </c>
      <c r="M14" s="70">
        <f t="shared" si="2"/>
        <v>20</v>
      </c>
      <c r="N14" s="70" t="str">
        <f t="shared" si="2"/>
        <v>-</v>
      </c>
      <c r="O14" s="70" t="str">
        <f t="shared" si="2"/>
        <v>-</v>
      </c>
      <c r="P14" s="70" t="str">
        <f t="shared" si="2"/>
        <v>-</v>
      </c>
      <c r="Q14" s="70" t="str">
        <f t="shared" si="2"/>
        <v>-</v>
      </c>
      <c r="R14" s="71">
        <f t="shared" si="3"/>
        <v>20</v>
      </c>
      <c r="S14" s="71" t="str">
        <f t="shared" si="4"/>
        <v>-</v>
      </c>
      <c r="T14" s="71">
        <f t="shared" si="5"/>
        <v>0</v>
      </c>
      <c r="U14" s="70" t="str">
        <f t="shared" si="6"/>
        <v>-</v>
      </c>
      <c r="V14" s="71">
        <f t="shared" si="7"/>
        <v>0</v>
      </c>
      <c r="W14" s="74"/>
      <c r="X14" s="52"/>
      <c r="Y14" s="52"/>
      <c r="Z14" s="52"/>
      <c r="AA14" s="52"/>
      <c r="AB14" s="52"/>
      <c r="AC14" s="52"/>
      <c r="AD14" s="52"/>
      <c r="AE14" s="52"/>
      <c r="AF14" s="52"/>
      <c r="AG14" s="73"/>
      <c r="AH14" s="73"/>
      <c r="AI14" s="73"/>
      <c r="AJ14" s="73"/>
      <c r="AK14" s="52"/>
      <c r="AL14" s="52"/>
      <c r="AM14" s="52" t="e">
        <f t="shared" si="8"/>
        <v>#DIV/0!</v>
      </c>
      <c r="AN14" s="52"/>
    </row>
    <row r="15" ht="30" customHeight="1">
      <c r="B15" s="40">
        <v>6</v>
      </c>
      <c r="C15" s="65" t="s">
        <v>51</v>
      </c>
      <c r="D15" s="66" t="s">
        <v>4</v>
      </c>
      <c r="E15" s="65" t="s">
        <v>24</v>
      </c>
      <c r="F15" s="67">
        <f t="shared" si="9"/>
        <v>0.0027199074074074074</v>
      </c>
      <c r="G15" s="67">
        <v>0.0028587962962962963</v>
      </c>
      <c r="H15" s="68">
        <f t="shared" si="0"/>
        <v>12</v>
      </c>
      <c r="I15" s="69"/>
      <c r="J15" s="70" t="str">
        <f t="shared" si="1"/>
        <v>-</v>
      </c>
      <c r="K15" s="70" t="str">
        <f t="shared" si="2"/>
        <v>-</v>
      </c>
      <c r="L15" s="70" t="str">
        <f t="shared" si="2"/>
        <v>-</v>
      </c>
      <c r="M15" s="70">
        <f t="shared" si="2"/>
        <v>12</v>
      </c>
      <c r="N15" s="70" t="str">
        <f t="shared" si="2"/>
        <v>-</v>
      </c>
      <c r="O15" s="70" t="str">
        <f t="shared" si="2"/>
        <v>-</v>
      </c>
      <c r="P15" s="70" t="str">
        <f t="shared" si="2"/>
        <v>-</v>
      </c>
      <c r="Q15" s="70" t="str">
        <f t="shared" si="2"/>
        <v>-</v>
      </c>
      <c r="R15" s="71">
        <f t="shared" si="3"/>
        <v>12</v>
      </c>
      <c r="S15" s="71" t="str">
        <f t="shared" si="4"/>
        <v>-</v>
      </c>
      <c r="T15" s="71">
        <f t="shared" si="5"/>
        <v>0</v>
      </c>
      <c r="U15" s="70" t="str">
        <f t="shared" si="6"/>
        <v>-</v>
      </c>
      <c r="V15" s="71">
        <f t="shared" si="7"/>
        <v>0</v>
      </c>
      <c r="W15" s="72"/>
      <c r="X15" s="52"/>
      <c r="Y15" s="52"/>
      <c r="Z15" s="52"/>
      <c r="AA15" s="52"/>
      <c r="AB15" s="52"/>
      <c r="AC15" s="52"/>
      <c r="AD15" s="52"/>
      <c r="AE15" s="52"/>
      <c r="AF15" s="52"/>
      <c r="AG15" s="73"/>
      <c r="AH15" s="73"/>
      <c r="AI15" s="73"/>
      <c r="AJ15" s="73"/>
      <c r="AK15" s="52"/>
      <c r="AL15" s="52"/>
      <c r="AM15" s="52" t="e">
        <f t="shared" si="8"/>
        <v>#DIV/0!</v>
      </c>
      <c r="AN15" s="52"/>
    </row>
    <row r="16" ht="30" customHeight="1">
      <c r="B16" s="40">
        <v>7</v>
      </c>
      <c r="C16" s="65" t="s">
        <v>52</v>
      </c>
      <c r="D16" s="66" t="s">
        <v>4</v>
      </c>
      <c r="E16" s="65" t="s">
        <v>28</v>
      </c>
      <c r="F16" s="67">
        <f t="shared" si="9"/>
        <v>0.0028587962962962963</v>
      </c>
      <c r="G16" s="67">
        <v>0.0033217592592592591</v>
      </c>
      <c r="H16" s="68">
        <f t="shared" si="0"/>
        <v>40</v>
      </c>
      <c r="I16" s="69"/>
      <c r="J16" s="70" t="str">
        <f t="shared" si="1"/>
        <v>-</v>
      </c>
      <c r="K16" s="70" t="str">
        <f t="shared" si="2"/>
        <v>-</v>
      </c>
      <c r="L16" s="70" t="str">
        <f t="shared" si="2"/>
        <v>-</v>
      </c>
      <c r="M16" s="70" t="str">
        <f t="shared" si="2"/>
        <v>-</v>
      </c>
      <c r="N16" s="70" t="str">
        <f t="shared" si="2"/>
        <v>-</v>
      </c>
      <c r="O16" s="70" t="str">
        <f t="shared" si="2"/>
        <v>-</v>
      </c>
      <c r="P16" s="70" t="str">
        <f t="shared" si="2"/>
        <v>-</v>
      </c>
      <c r="Q16" s="70">
        <f t="shared" si="2"/>
        <v>40</v>
      </c>
      <c r="R16" s="71">
        <f t="shared" si="3"/>
        <v>40</v>
      </c>
      <c r="S16" s="71" t="str">
        <f t="shared" si="4"/>
        <v>-</v>
      </c>
      <c r="T16" s="71">
        <f t="shared" si="5"/>
        <v>0</v>
      </c>
      <c r="U16" s="70" t="str">
        <f t="shared" si="6"/>
        <v>-</v>
      </c>
      <c r="V16" s="71">
        <f t="shared" si="7"/>
        <v>0</v>
      </c>
      <c r="W16" s="72"/>
      <c r="X16" s="52"/>
      <c r="Y16" s="52"/>
      <c r="Z16" s="52"/>
      <c r="AA16" s="52"/>
      <c r="AB16" s="52"/>
      <c r="AC16" s="52"/>
      <c r="AD16" s="52"/>
      <c r="AE16" s="52"/>
      <c r="AF16" s="52"/>
      <c r="AG16" s="73"/>
      <c r="AH16" s="73"/>
      <c r="AI16" s="73"/>
      <c r="AJ16" s="73"/>
      <c r="AK16" s="52"/>
      <c r="AL16" s="52"/>
      <c r="AM16" s="52" t="e">
        <f t="shared" si="8"/>
        <v>#DIV/0!</v>
      </c>
      <c r="AN16" s="52"/>
    </row>
    <row r="17" ht="30" customHeight="1">
      <c r="B17" s="40">
        <v>8</v>
      </c>
      <c r="C17" s="65" t="s">
        <v>53</v>
      </c>
      <c r="D17" s="66" t="s">
        <v>2</v>
      </c>
      <c r="E17" s="65"/>
      <c r="F17" s="67">
        <f t="shared" si="9"/>
        <v>0.0033217592592592591</v>
      </c>
      <c r="G17" s="67">
        <v>0.003472222222222222</v>
      </c>
      <c r="H17" s="68">
        <f t="shared" si="0"/>
        <v>13</v>
      </c>
      <c r="I17" s="69"/>
      <c r="J17" s="70" t="str">
        <f t="shared" si="1"/>
        <v>-</v>
      </c>
      <c r="K17" s="70" t="str">
        <f t="shared" si="2"/>
        <v>-</v>
      </c>
      <c r="L17" s="70" t="str">
        <f t="shared" si="2"/>
        <v>-</v>
      </c>
      <c r="M17" s="70" t="str">
        <f t="shared" si="2"/>
        <v>-</v>
      </c>
      <c r="N17" s="70" t="str">
        <f t="shared" si="2"/>
        <v>-</v>
      </c>
      <c r="O17" s="70" t="str">
        <f t="shared" si="2"/>
        <v>-</v>
      </c>
      <c r="P17" s="70" t="str">
        <f t="shared" si="2"/>
        <v>-</v>
      </c>
      <c r="Q17" s="70" t="str">
        <f t="shared" si="2"/>
        <v>-</v>
      </c>
      <c r="R17" s="71">
        <f t="shared" si="3"/>
        <v>0</v>
      </c>
      <c r="S17" s="71">
        <f t="shared" si="4"/>
        <v>13</v>
      </c>
      <c r="T17" s="71">
        <f t="shared" si="5"/>
        <v>13</v>
      </c>
      <c r="U17" s="70" t="str">
        <f t="shared" si="6"/>
        <v>-</v>
      </c>
      <c r="V17" s="71">
        <f t="shared" si="7"/>
        <v>0</v>
      </c>
      <c r="W17" s="72"/>
      <c r="X17" s="52"/>
      <c r="Y17" s="52"/>
      <c r="Z17" s="52"/>
      <c r="AA17" s="52"/>
      <c r="AB17" s="52"/>
      <c r="AC17" s="52"/>
      <c r="AD17" s="52"/>
      <c r="AE17" s="52"/>
      <c r="AF17" s="52"/>
      <c r="AG17" s="73"/>
      <c r="AH17" s="73"/>
      <c r="AI17" s="73"/>
      <c r="AJ17" s="73"/>
      <c r="AK17" s="52"/>
      <c r="AL17" s="52"/>
      <c r="AM17" s="52" t="e">
        <f t="shared" si="8"/>
        <v>#DIV/0!</v>
      </c>
      <c r="AN17" s="52"/>
    </row>
    <row r="18" ht="30" customHeight="1">
      <c r="B18" s="40">
        <v>9</v>
      </c>
      <c r="C18" s="65" t="s">
        <v>54</v>
      </c>
      <c r="D18" s="66" t="s">
        <v>1</v>
      </c>
      <c r="E18" s="65"/>
      <c r="F18" s="67">
        <f t="shared" si="9"/>
        <v>0.003472222222222222</v>
      </c>
      <c r="G18" s="67">
        <v>0.003645833333333333</v>
      </c>
      <c r="H18" s="68">
        <f t="shared" si="0"/>
        <v>15</v>
      </c>
      <c r="I18" s="69"/>
      <c r="J18" s="70" t="str">
        <f t="shared" si="1"/>
        <v>-</v>
      </c>
      <c r="K18" s="70" t="str">
        <f t="shared" si="2"/>
        <v>-</v>
      </c>
      <c r="L18" s="70" t="str">
        <f t="shared" si="2"/>
        <v>-</v>
      </c>
      <c r="M18" s="70" t="str">
        <f t="shared" si="2"/>
        <v>-</v>
      </c>
      <c r="N18" s="70" t="str">
        <f t="shared" si="2"/>
        <v>-</v>
      </c>
      <c r="O18" s="70" t="str">
        <f t="shared" si="2"/>
        <v>-</v>
      </c>
      <c r="P18" s="70" t="str">
        <f t="shared" si="2"/>
        <v>-</v>
      </c>
      <c r="Q18" s="70" t="str">
        <f t="shared" si="2"/>
        <v>-</v>
      </c>
      <c r="R18" s="71">
        <f t="shared" si="3"/>
        <v>0</v>
      </c>
      <c r="S18" s="71" t="str">
        <f t="shared" si="4"/>
        <v>-</v>
      </c>
      <c r="T18" s="71">
        <f t="shared" si="5"/>
        <v>0</v>
      </c>
      <c r="U18" s="70">
        <f t="shared" si="6"/>
        <v>15</v>
      </c>
      <c r="V18" s="71">
        <f t="shared" si="7"/>
        <v>15</v>
      </c>
      <c r="W18" s="72"/>
      <c r="X18" s="52"/>
      <c r="Y18" s="52"/>
      <c r="Z18" s="52"/>
      <c r="AA18" s="52"/>
      <c r="AB18" s="52"/>
      <c r="AC18" s="52"/>
      <c r="AD18" s="52"/>
      <c r="AE18" s="52"/>
      <c r="AF18" s="52"/>
      <c r="AG18" s="73"/>
      <c r="AH18" s="73"/>
      <c r="AI18" s="73"/>
      <c r="AJ18" s="73"/>
      <c r="AK18" s="52"/>
      <c r="AL18" s="52"/>
      <c r="AM18" s="52" t="e">
        <f t="shared" si="8"/>
        <v>#DIV/0!</v>
      </c>
      <c r="AN18" s="52"/>
    </row>
    <row r="19" ht="30" customHeight="1">
      <c r="B19" s="40">
        <v>10</v>
      </c>
      <c r="C19" s="65" t="s">
        <v>55</v>
      </c>
      <c r="D19" s="66" t="s">
        <v>4</v>
      </c>
      <c r="E19" s="65" t="s">
        <v>26</v>
      </c>
      <c r="F19" s="67">
        <f t="shared" si="9"/>
        <v>0.003645833333333333</v>
      </c>
      <c r="G19" s="67">
        <v>0.0038773148148148143</v>
      </c>
      <c r="H19" s="68">
        <f t="shared" si="0"/>
        <v>20</v>
      </c>
      <c r="I19" s="69"/>
      <c r="J19" s="70" t="str">
        <f t="shared" si="1"/>
        <v>-</v>
      </c>
      <c r="K19" s="70" t="str">
        <f t="shared" si="2"/>
        <v>-</v>
      </c>
      <c r="L19" s="70" t="str">
        <f t="shared" si="2"/>
        <v>-</v>
      </c>
      <c r="M19" s="70" t="str">
        <f t="shared" si="2"/>
        <v>-</v>
      </c>
      <c r="N19" s="70" t="str">
        <f t="shared" si="2"/>
        <v>-</v>
      </c>
      <c r="O19" s="70">
        <f t="shared" si="2"/>
        <v>20</v>
      </c>
      <c r="P19" s="70" t="str">
        <f t="shared" si="2"/>
        <v>-</v>
      </c>
      <c r="Q19" s="70" t="str">
        <f t="shared" si="2"/>
        <v>-</v>
      </c>
      <c r="R19" s="71">
        <f t="shared" si="3"/>
        <v>20</v>
      </c>
      <c r="S19" s="71" t="str">
        <f t="shared" si="4"/>
        <v>-</v>
      </c>
      <c r="T19" s="71">
        <f t="shared" si="5"/>
        <v>0</v>
      </c>
      <c r="U19" s="70" t="str">
        <f t="shared" si="6"/>
        <v>-</v>
      </c>
      <c r="V19" s="71">
        <f t="shared" si="7"/>
        <v>0</v>
      </c>
      <c r="W19" s="72"/>
      <c r="X19" s="52"/>
      <c r="Y19" s="52"/>
      <c r="Z19" s="52"/>
      <c r="AA19" s="52"/>
      <c r="AB19" s="52"/>
      <c r="AC19" s="52"/>
      <c r="AD19" s="52"/>
      <c r="AE19" s="52"/>
      <c r="AF19" s="52"/>
      <c r="AG19" s="73"/>
      <c r="AH19" s="73"/>
      <c r="AI19" s="73"/>
      <c r="AJ19" s="73"/>
      <c r="AK19" s="52"/>
      <c r="AL19" s="52"/>
      <c r="AM19" s="52" t="e">
        <f t="shared" si="8"/>
        <v>#DIV/0!</v>
      </c>
      <c r="AN19" s="52"/>
    </row>
    <row r="20" ht="30" customHeight="1">
      <c r="B20" s="40">
        <v>11</v>
      </c>
      <c r="C20" s="65" t="s">
        <v>56</v>
      </c>
      <c r="D20" s="66" t="s">
        <v>4</v>
      </c>
      <c r="E20" s="65" t="s">
        <v>27</v>
      </c>
      <c r="F20" s="67">
        <f t="shared" si="9"/>
        <v>0.0038773148148148143</v>
      </c>
      <c r="G20" s="67">
        <v>0.0047337962962962958</v>
      </c>
      <c r="H20" s="68">
        <f t="shared" si="0"/>
        <v>74</v>
      </c>
      <c r="I20" s="69"/>
      <c r="J20" s="70" t="str">
        <f t="shared" si="1"/>
        <v>-</v>
      </c>
      <c r="K20" s="70" t="str">
        <f t="shared" si="2"/>
        <v>-</v>
      </c>
      <c r="L20" s="70" t="str">
        <f t="shared" si="2"/>
        <v>-</v>
      </c>
      <c r="M20" s="70" t="str">
        <f t="shared" si="2"/>
        <v>-</v>
      </c>
      <c r="N20" s="70" t="str">
        <f t="shared" si="2"/>
        <v>-</v>
      </c>
      <c r="O20" s="70" t="str">
        <f t="shared" si="2"/>
        <v>-</v>
      </c>
      <c r="P20" s="70">
        <f t="shared" si="2"/>
        <v>74</v>
      </c>
      <c r="Q20" s="70" t="str">
        <f t="shared" si="2"/>
        <v>-</v>
      </c>
      <c r="R20" s="71">
        <f t="shared" si="3"/>
        <v>74</v>
      </c>
      <c r="S20" s="71" t="str">
        <f t="shared" si="4"/>
        <v>-</v>
      </c>
      <c r="T20" s="71">
        <f t="shared" si="5"/>
        <v>0</v>
      </c>
      <c r="U20" s="70" t="str">
        <f t="shared" si="6"/>
        <v>-</v>
      </c>
      <c r="V20" s="71">
        <f t="shared" si="7"/>
        <v>0</v>
      </c>
      <c r="W20" s="72"/>
      <c r="X20" s="52"/>
      <c r="Y20" s="52"/>
      <c r="Z20" s="52"/>
      <c r="AA20" s="52"/>
      <c r="AB20" s="52"/>
      <c r="AC20" s="52"/>
      <c r="AD20" s="52"/>
      <c r="AE20" s="52"/>
      <c r="AF20" s="52"/>
      <c r="AG20" s="73"/>
      <c r="AH20" s="73"/>
      <c r="AI20" s="73"/>
      <c r="AJ20" s="73"/>
      <c r="AK20" s="52"/>
      <c r="AL20" s="52"/>
      <c r="AM20" s="52" t="e">
        <f t="shared" si="8"/>
        <v>#DIV/0!</v>
      </c>
      <c r="AN20" s="52"/>
    </row>
    <row r="21" ht="30" customHeight="1">
      <c r="B21" s="40">
        <v>12</v>
      </c>
      <c r="C21" s="65" t="s">
        <v>57</v>
      </c>
      <c r="D21" s="66" t="s">
        <v>2</v>
      </c>
      <c r="E21" s="65"/>
      <c r="F21" s="67">
        <f t="shared" si="9"/>
        <v>0.0047337962962962958</v>
      </c>
      <c r="G21" s="67">
        <v>0.0050347222222222225</v>
      </c>
      <c r="H21" s="68">
        <f t="shared" si="0"/>
        <v>26</v>
      </c>
      <c r="I21" s="69"/>
      <c r="J21" s="70" t="str">
        <f t="shared" si="1"/>
        <v>-</v>
      </c>
      <c r="K21" s="70" t="str">
        <f t="shared" si="2"/>
        <v>-</v>
      </c>
      <c r="L21" s="70" t="str">
        <f t="shared" si="2"/>
        <v>-</v>
      </c>
      <c r="M21" s="70" t="str">
        <f t="shared" si="2"/>
        <v>-</v>
      </c>
      <c r="N21" s="70" t="str">
        <f t="shared" si="2"/>
        <v>-</v>
      </c>
      <c r="O21" s="70" t="str">
        <f t="shared" si="2"/>
        <v>-</v>
      </c>
      <c r="P21" s="70" t="str">
        <f t="shared" si="2"/>
        <v>-</v>
      </c>
      <c r="Q21" s="70" t="str">
        <f t="shared" si="2"/>
        <v>-</v>
      </c>
      <c r="R21" s="71">
        <f t="shared" si="3"/>
        <v>0</v>
      </c>
      <c r="S21" s="71">
        <f t="shared" si="4"/>
        <v>26</v>
      </c>
      <c r="T21" s="71">
        <f t="shared" si="5"/>
        <v>26</v>
      </c>
      <c r="U21" s="70" t="str">
        <f t="shared" si="6"/>
        <v>-</v>
      </c>
      <c r="V21" s="71">
        <f t="shared" si="7"/>
        <v>0</v>
      </c>
      <c r="W21" s="72"/>
      <c r="X21" s="52"/>
      <c r="Y21" s="52"/>
      <c r="Z21" s="52"/>
      <c r="AA21" s="52"/>
      <c r="AB21" s="52"/>
      <c r="AC21" s="52"/>
      <c r="AD21" s="52"/>
      <c r="AE21" s="52"/>
      <c r="AF21" s="52"/>
      <c r="AG21" s="73"/>
      <c r="AH21" s="73"/>
      <c r="AI21" s="73"/>
      <c r="AJ21" s="73"/>
      <c r="AK21" s="52"/>
      <c r="AL21" s="52"/>
      <c r="AM21" s="52"/>
      <c r="AN21" s="52"/>
    </row>
    <row r="22" ht="30" customHeight="1">
      <c r="B22" s="40">
        <v>13</v>
      </c>
      <c r="C22" s="65" t="s">
        <v>58</v>
      </c>
      <c r="D22" s="66" t="s">
        <v>4</v>
      </c>
      <c r="E22" s="65" t="s">
        <v>25</v>
      </c>
      <c r="F22" s="67">
        <f t="shared" si="9"/>
        <v>0.0050347222222222225</v>
      </c>
      <c r="G22" s="67">
        <v>0.0054398148148148149</v>
      </c>
      <c r="H22" s="68">
        <f t="shared" si="0"/>
        <v>35</v>
      </c>
      <c r="I22" s="69"/>
      <c r="J22" s="70" t="str">
        <f t="shared" si="1"/>
        <v>-</v>
      </c>
      <c r="K22" s="70" t="str">
        <f t="shared" si="2"/>
        <v>-</v>
      </c>
      <c r="L22" s="70" t="str">
        <f t="shared" si="2"/>
        <v>-</v>
      </c>
      <c r="M22" s="70" t="str">
        <f t="shared" si="2"/>
        <v>-</v>
      </c>
      <c r="N22" s="70">
        <f t="shared" si="2"/>
        <v>35</v>
      </c>
      <c r="O22" s="70" t="str">
        <f t="shared" si="2"/>
        <v>-</v>
      </c>
      <c r="P22" s="70" t="str">
        <f t="shared" si="2"/>
        <v>-</v>
      </c>
      <c r="Q22" s="70" t="str">
        <f t="shared" si="2"/>
        <v>-</v>
      </c>
      <c r="R22" s="71">
        <f t="shared" si="3"/>
        <v>35</v>
      </c>
      <c r="S22" s="71" t="str">
        <f t="shared" si="4"/>
        <v>-</v>
      </c>
      <c r="T22" s="71">
        <f t="shared" si="5"/>
        <v>0</v>
      </c>
      <c r="U22" s="70" t="str">
        <f t="shared" si="6"/>
        <v>-</v>
      </c>
      <c r="V22" s="71">
        <f t="shared" si="7"/>
        <v>0</v>
      </c>
      <c r="W22" s="72"/>
      <c r="X22" s="52"/>
      <c r="Y22" s="52"/>
      <c r="Z22" s="52"/>
      <c r="AA22" s="52"/>
      <c r="AB22" s="52"/>
      <c r="AC22" s="52"/>
      <c r="AD22" s="52"/>
      <c r="AE22" s="52"/>
      <c r="AF22" s="52"/>
      <c r="AG22" s="73"/>
      <c r="AH22" s="73"/>
      <c r="AI22" s="73"/>
      <c r="AJ22" s="73"/>
      <c r="AK22" s="52"/>
      <c r="AL22" s="52"/>
      <c r="AM22" s="52" t="e">
        <f t="shared" si="8"/>
        <v>#DIV/0!</v>
      </c>
      <c r="AN22" s="52"/>
    </row>
    <row r="23" ht="30" customHeight="1">
      <c r="B23" s="40">
        <v>14</v>
      </c>
      <c r="C23" s="65" t="s">
        <v>59</v>
      </c>
      <c r="D23" s="66" t="s">
        <v>4</v>
      </c>
      <c r="E23" s="65" t="s">
        <v>24</v>
      </c>
      <c r="F23" s="67">
        <f t="shared" si="9"/>
        <v>0.0054398148148148149</v>
      </c>
      <c r="G23" s="67">
        <v>0.0059606481481481489</v>
      </c>
      <c r="H23" s="68">
        <f t="shared" si="0"/>
        <v>45</v>
      </c>
      <c r="I23" s="69"/>
      <c r="J23" s="70" t="str">
        <f t="shared" si="1"/>
        <v>-</v>
      </c>
      <c r="K23" s="70" t="str">
        <f t="shared" si="2"/>
        <v>-</v>
      </c>
      <c r="L23" s="70" t="str">
        <f t="shared" si="2"/>
        <v>-</v>
      </c>
      <c r="M23" s="70">
        <f t="shared" si="2"/>
        <v>45</v>
      </c>
      <c r="N23" s="70" t="str">
        <f t="shared" si="2"/>
        <v>-</v>
      </c>
      <c r="O23" s="70" t="str">
        <f t="shared" si="2"/>
        <v>-</v>
      </c>
      <c r="P23" s="70" t="str">
        <f t="shared" si="2"/>
        <v>-</v>
      </c>
      <c r="Q23" s="70" t="str">
        <f t="shared" si="2"/>
        <v>-</v>
      </c>
      <c r="R23" s="71">
        <f t="shared" si="3"/>
        <v>45</v>
      </c>
      <c r="S23" s="71" t="str">
        <f t="shared" si="4"/>
        <v>-</v>
      </c>
      <c r="T23" s="71">
        <f t="shared" si="5"/>
        <v>0</v>
      </c>
      <c r="U23" s="70" t="str">
        <f t="shared" si="6"/>
        <v>-</v>
      </c>
      <c r="V23" s="71">
        <f t="shared" si="7"/>
        <v>0</v>
      </c>
      <c r="W23" s="72"/>
      <c r="X23" s="52"/>
      <c r="Y23" s="52"/>
      <c r="Z23" s="52"/>
      <c r="AA23" s="52"/>
      <c r="AB23" s="52"/>
      <c r="AC23" s="52"/>
      <c r="AD23" s="52"/>
      <c r="AE23" s="52"/>
      <c r="AF23" s="52"/>
      <c r="AG23" s="73"/>
      <c r="AH23" s="73"/>
      <c r="AI23" s="73"/>
      <c r="AJ23" s="73"/>
      <c r="AK23" s="52"/>
      <c r="AL23" s="52"/>
      <c r="AM23" s="52" t="e">
        <f t="shared" si="8"/>
        <v>#DIV/0!</v>
      </c>
      <c r="AN23" s="52"/>
    </row>
    <row r="24" ht="30" customHeight="1">
      <c r="B24" s="40">
        <v>15</v>
      </c>
      <c r="C24" s="65" t="s">
        <v>60</v>
      </c>
      <c r="D24" s="66" t="s">
        <v>4</v>
      </c>
      <c r="E24" s="65" t="s">
        <v>24</v>
      </c>
      <c r="F24" s="67">
        <f t="shared" si="9"/>
        <v>0.0059606481481481489</v>
      </c>
      <c r="G24" s="67">
        <v>0.0066550925925925935</v>
      </c>
      <c r="H24" s="68">
        <f t="shared" si="0"/>
        <v>60</v>
      </c>
      <c r="I24" s="69"/>
      <c r="J24" s="70" t="str">
        <f t="shared" si="1"/>
        <v>-</v>
      </c>
      <c r="K24" s="70" t="str">
        <f t="shared" si="2"/>
        <v>-</v>
      </c>
      <c r="L24" s="70" t="str">
        <f t="shared" si="2"/>
        <v>-</v>
      </c>
      <c r="M24" s="70">
        <f t="shared" si="2"/>
        <v>60</v>
      </c>
      <c r="N24" s="70" t="str">
        <f t="shared" si="2"/>
        <v>-</v>
      </c>
      <c r="O24" s="70" t="str">
        <f t="shared" si="2"/>
        <v>-</v>
      </c>
      <c r="P24" s="70" t="str">
        <f t="shared" si="2"/>
        <v>-</v>
      </c>
      <c r="Q24" s="70" t="str">
        <f t="shared" si="2"/>
        <v>-</v>
      </c>
      <c r="R24" s="71">
        <f t="shared" si="3"/>
        <v>60</v>
      </c>
      <c r="S24" s="71" t="str">
        <f t="shared" si="4"/>
        <v>-</v>
      </c>
      <c r="T24" s="71">
        <f t="shared" si="5"/>
        <v>0</v>
      </c>
      <c r="U24" s="70" t="str">
        <f t="shared" si="6"/>
        <v>-</v>
      </c>
      <c r="V24" s="71">
        <f t="shared" si="7"/>
        <v>0</v>
      </c>
      <c r="W24" s="72"/>
      <c r="X24" s="52"/>
      <c r="Y24" s="52"/>
      <c r="Z24" s="52"/>
      <c r="AA24" s="52"/>
      <c r="AB24" s="52"/>
      <c r="AC24" s="52"/>
      <c r="AD24" s="52"/>
      <c r="AE24" s="52"/>
      <c r="AF24" s="52"/>
      <c r="AG24" s="73"/>
      <c r="AH24" s="73"/>
      <c r="AI24" s="73"/>
      <c r="AJ24" s="73"/>
      <c r="AK24" s="52"/>
      <c r="AL24" s="52"/>
      <c r="AM24" s="52" t="e">
        <f t="shared" si="8"/>
        <v>#DIV/0!</v>
      </c>
      <c r="AN24" s="52"/>
    </row>
    <row r="25" ht="30" customHeight="1">
      <c r="B25" s="15"/>
      <c r="C25" s="15"/>
      <c r="D25" s="15"/>
      <c r="E25" s="15"/>
      <c r="F25" s="15"/>
      <c r="G25" s="1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</row>
    <row r="26" ht="16.5">
      <c r="B26" s="15"/>
      <c r="C26" s="15"/>
      <c r="D26" s="15"/>
      <c r="E26" s="15"/>
      <c r="F26" s="15"/>
      <c r="G26" s="15"/>
      <c r="H26" s="76">
        <f>SUM(H10:H25)</f>
        <v>575</v>
      </c>
      <c r="I26" s="77"/>
      <c r="J26" s="78">
        <f t="shared" ref="J26:Q26" si="10">SUM(J10:J25)</f>
        <v>155</v>
      </c>
      <c r="K26" s="78">
        <f t="shared" si="10"/>
        <v>0</v>
      </c>
      <c r="L26" s="78">
        <f t="shared" si="10"/>
        <v>0</v>
      </c>
      <c r="M26" s="78">
        <f t="shared" si="10"/>
        <v>137</v>
      </c>
      <c r="N26" s="78">
        <f t="shared" si="10"/>
        <v>35</v>
      </c>
      <c r="O26" s="78">
        <f t="shared" si="10"/>
        <v>20</v>
      </c>
      <c r="P26" s="78">
        <f t="shared" si="10"/>
        <v>74</v>
      </c>
      <c r="Q26" s="78">
        <f t="shared" si="10"/>
        <v>40</v>
      </c>
      <c r="R26" s="79">
        <f t="shared" si="3"/>
        <v>461</v>
      </c>
      <c r="S26" s="78">
        <f>SUM(S10:S25)</f>
        <v>79</v>
      </c>
      <c r="T26" s="80">
        <f>S26</f>
        <v>79</v>
      </c>
      <c r="U26" s="78">
        <f>SUM(U10:U25)</f>
        <v>35</v>
      </c>
      <c r="V26" s="81">
        <f t="shared" si="7"/>
        <v>35</v>
      </c>
      <c r="W26" s="15"/>
      <c r="X26" s="17"/>
      <c r="Y26" s="17"/>
      <c r="Z26" s="17"/>
      <c r="AA26" s="17"/>
      <c r="AB26" s="17"/>
      <c r="AC26" s="82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>
      <c r="B27" s="15"/>
      <c r="C27" s="15"/>
      <c r="D27" s="15"/>
      <c r="E27" s="15"/>
      <c r="F27" s="15"/>
      <c r="G27" s="15"/>
      <c r="H27" s="75"/>
      <c r="I27" s="1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15"/>
      <c r="X27" s="17"/>
      <c r="Y27" s="17"/>
      <c r="Z27" s="17"/>
      <c r="AA27" s="17"/>
      <c r="AB27" s="17"/>
      <c r="AC27" s="17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>
      <c r="B28" s="15"/>
      <c r="C28" s="15"/>
      <c r="D28" s="15"/>
      <c r="E28" s="15"/>
      <c r="F28" s="15"/>
      <c r="G28" s="15"/>
      <c r="H28" s="7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7"/>
      <c r="Y28" s="17"/>
      <c r="Z28" s="17"/>
      <c r="AA28" s="17"/>
      <c r="AB28" s="17"/>
      <c r="AC28" s="17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>
      <c r="B29" s="15"/>
      <c r="C29" s="15"/>
      <c r="D29" s="15"/>
      <c r="E29" s="15"/>
      <c r="F29" s="15"/>
      <c r="G29" s="15"/>
      <c r="H29" s="75">
        <f>+R26+T26+V26</f>
        <v>575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7"/>
      <c r="Y29" s="17"/>
      <c r="Z29" s="17"/>
      <c r="AA29" s="17"/>
      <c r="AB29" s="17"/>
      <c r="AC29" s="17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>
      <c r="Y30" s="4"/>
      <c r="Z30" s="4"/>
      <c r="AA30" s="4"/>
      <c r="AB30" s="4"/>
    </row>
  </sheetData>
  <mergeCells count="20">
    <mergeCell ref="F2:H3"/>
    <mergeCell ref="I2:T3"/>
    <mergeCell ref="U2:V5"/>
    <mergeCell ref="F4:H5"/>
    <mergeCell ref="I4:T5"/>
    <mergeCell ref="D5:E5"/>
    <mergeCell ref="B7:H7"/>
    <mergeCell ref="J7:V7"/>
    <mergeCell ref="X7:AC7"/>
    <mergeCell ref="B8:B9"/>
    <mergeCell ref="C8:C9"/>
    <mergeCell ref="D8:E8"/>
    <mergeCell ref="F8:H8"/>
    <mergeCell ref="J8:Q8"/>
    <mergeCell ref="R8:R9"/>
    <mergeCell ref="S8:S9"/>
    <mergeCell ref="T8:T9"/>
    <mergeCell ref="U8:U9"/>
    <mergeCell ref="V8:V9"/>
    <mergeCell ref="AG8:AJ8"/>
  </mergeCells>
  <printOptions headings="0" gridLines="0"/>
  <pageMargins left="0.19685039370078738" right="0.19685039370078738" top="0.39370078740157477" bottom="0.39370078740157477" header="0.70866141732283472" footer="0"/>
  <pageSetup paperSize="9" scale="58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 alignWithMargins="0">
    <oddFooter>&amp;R&amp;"Arial,Normale"&amp;P of &amp;N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equal" stopIfTrue="1" id="{009F00A1-003A-47F5-907D-0025006C00D6}">
            <xm:f>$AJ$9</xm:f>
            <x14:dxf>
              <font/>
              <fill>
                <patternFill patternType="solid">
                  <fgColor indexed="5"/>
                  <bgColor indexed="5"/>
                </patternFill>
              </fill>
            </x14:dxf>
          </x14:cfRule>
          <xm:sqref>AJ10:AJ24</xm:sqref>
        </x14:conditionalFormatting>
        <x14:conditionalFormatting xmlns:xm="http://schemas.microsoft.com/office/excel/2006/main">
          <x14:cfRule type="cellIs" priority="6" operator="equal" stopIfTrue="1" id="{0095000B-006E-4BB9-AA79-00EF00AC001E}">
            <xm:f>$AI$9</xm:f>
            <x14:dxf>
              <font>
                <color indexed="65"/>
              </font>
              <fill>
                <patternFill patternType="solid">
                  <fgColor indexed="2"/>
                  <bgColor indexed="2"/>
                </patternFill>
              </fill>
            </x14:dxf>
          </x14:cfRule>
          <xm:sqref>AI10:AI24</xm:sqref>
        </x14:conditionalFormatting>
        <x14:conditionalFormatting xmlns:xm="http://schemas.microsoft.com/office/excel/2006/main">
          <x14:cfRule type="cellIs" priority="5" operator="equal" stopIfTrue="1" id="{001600DE-004C-49BC-82D0-0097003B0072}">
            <xm:f>$AH$9</xm:f>
            <x14:dxf>
              <font>
                <color indexed="65"/>
              </font>
              <fill>
                <patternFill patternType="solid">
                  <fgColor indexed="4"/>
                  <bgColor indexed="4"/>
                </patternFill>
              </fill>
            </x14:dxf>
          </x14:cfRule>
          <xm:sqref>AH10:AH24</xm:sqref>
        </x14:conditionalFormatting>
        <x14:conditionalFormatting xmlns:xm="http://schemas.microsoft.com/office/excel/2006/main">
          <x14:cfRule type="cellIs" priority="4" operator="equal" stopIfTrue="1" id="{00570012-0044-4181-B697-00B500520049}">
            <xm:f>$AG$9</xm:f>
            <x14:dxf>
              <fill>
                <patternFill patternType="solid">
                  <fgColor indexed="3"/>
                  <bgColor indexed="3"/>
                </patternFill>
              </fill>
            </x14:dxf>
          </x14:cfRule>
          <xm:sqref>AG10:AG24</xm:sqref>
        </x14:conditionalFormatting>
        <x14:conditionalFormatting xmlns:xm="http://schemas.microsoft.com/office/excel/2006/main">
          <x14:cfRule type="cellIs" priority="3" operator="equal" id="{008F0045-0025-4271-AD81-0083003700B1}">
            <xm:f>"NVAA"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D10:D24</xm:sqref>
        </x14:conditionalFormatting>
        <x14:conditionalFormatting xmlns:xm="http://schemas.microsoft.com/office/excel/2006/main">
          <x14:cfRule type="cellIs" priority="2" operator="equal" id="{0016001F-00D4-40A3-A24B-00C9003500D1}">
            <xm:f>"SVA"</xm:f>
            <x14:dxf>
              <fill>
                <patternFill patternType="solid">
                  <fgColor indexed="5"/>
                  <bgColor indexed="5"/>
                </patternFill>
              </fill>
            </x14:dxf>
          </x14:cfRule>
          <xm:sqref>D10:D24</xm:sqref>
        </x14:conditionalFormatting>
        <x14:conditionalFormatting xmlns:xm="http://schemas.microsoft.com/office/excel/2006/main">
          <x14:cfRule type="cellIs" priority="1" operator="equal" id="{004D00E1-00BF-4D03-A924-00E000B7000F}">
            <xm:f>"VA"</xm:f>
            <x14:dxf>
              <fill>
                <patternFill patternType="solid">
                  <fgColor rgb="FF92D050"/>
                  <bgColor rgb="FF92D050"/>
                </patternFill>
              </fill>
            </x14:dxf>
          </x14:cfRule>
          <xm:sqref>D10:D24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 disablePrompts="0">
        <x14:dataValidation xr:uid="{008C00EA-006B-44DB-8F65-005900970011}" type="list" allowBlank="1" errorStyle="stop" imeMode="noControl" operator="between" showDropDown="0" showErrorMessage="1" showInputMessage="1">
          <x14:formula1>
            <xm:f>$J$9:$Q$9</xm:f>
          </x14:formula1>
          <xm:sqref>E10:E24</xm:sqref>
        </x14:dataValidation>
        <x14:dataValidation xr:uid="{006400A2-0078-4292-A69B-0032006D00A2}" type="list" allowBlank="1" errorStyle="stop" imeMode="noControl" operator="between" showDropDown="0" showErrorMessage="1" showInputMessage="1">
          <x14:formula1>
            <xm:f>$X$2:$X$4</xm:f>
          </x14:formula1>
          <xm:sqref>D10:D24</xm:sqref>
        </x14:dataValidation>
      </x14:dataValidations>
    </ext>
  </extLst>
</worksheet>
</file>

<file path=customXml/_rels/item1.xml.rels><?xml version="1.0" encoding="UTF-8" standalone="yes"?><Relationships xmlns="http://schemas.openxmlformats.org/package/2006/relationships"><Relationship  Id="rId1" Type="http://schemas.openxmlformats.org/officeDocument/2006/relationships/customXmlProps" Target="itemProps1.xml"/></Relationships>
</file>

<file path=customXml/_rels/item2.xml.rels><?xml version="1.0" encoding="UTF-8" standalone="yes"?><Relationships xmlns="http://schemas.openxmlformats.org/package/2006/relationships"><Relationship  Id="rId1" Type="http://schemas.openxmlformats.org/officeDocument/2006/relationships/customXmlProps" Target="itemProps2.xml"/></Relationships>
</file>

<file path=customXml/_rels/item3.xml.rels><?xml version="1.0" encoding="UTF-8" standalone="yes"?><Relationships xmlns="http://schemas.openxmlformats.org/package/2006/relationships"><Relationship  Id="rId1" Type="http://schemas.openxmlformats.org/officeDocument/2006/relationships/customXmlProps" Target="itemProps3.xml"/></Relationships>
</file>

<file path=customXml/_rels/item4.xml.rels><?xml version="1.0" encoding="UTF-8" standalone="yes"?><Relationships xmlns="http://schemas.openxmlformats.org/package/2006/relationships"><Relationship 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tered Document" ma:contentTypeID="0x010109002DFAE798515FD9439AD057D6FDF36A0D007C5808FBA9FE414DBEEB13DF0E64DBEC" ma:contentTypeVersion="306" ma:contentTypeDescription="" ma:contentTypeScope="" ma:versionID="ebd310ce647fe5795a9a83aaa28467b1">
  <xsd:schema xmlns:xsd="http://www.w3.org/2001/XMLSchema" xmlns:xs="http://www.w3.org/2001/XMLSchema" xmlns:p="http://schemas.microsoft.com/office/2006/metadata/properties" xmlns:ns2="77dd8a3d-ccf2-480b-9012-7a59ebbfeb7e" xmlns:ns3="292d0dc2-e599-4ea9-b5ef-33bfd71295c7" xmlns:ns4="eeebfbf3-6fe4-4b1d-b26d-d0a1a42cdc9d" targetNamespace="http://schemas.microsoft.com/office/2006/metadata/properties" ma:root="true" ma:fieldsID="3ca7ccdd69ee932da6fbdb8163703fe9" ns2:_="" ns3:_="" ns4:_="">
    <xsd:import namespace="77dd8a3d-ccf2-480b-9012-7a59ebbfeb7e"/>
    <xsd:import namespace="292d0dc2-e599-4ea9-b5ef-33bfd71295c7"/>
    <xsd:import namespace="eeebfbf3-6fe4-4b1d-b26d-d0a1a42cdc9d"/>
    <xsd:element name="properties">
      <xsd:complexType>
        <xsd:sequence>
          <xsd:element name="documentManagement">
            <xsd:complexType>
              <xsd:all>
                <xsd:element ref="ns2:l620c53ff26d42ceab5c42299daee873" minOccurs="0"/>
                <xsd:element ref="ns3:TaxCatchAll" minOccurs="0"/>
                <xsd:element ref="ns3:TaxCatchAllLabel" minOccurs="0"/>
                <xsd:element ref="ns2:TargetPage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dd8a3d-ccf2-480b-9012-7a59ebbfeb7e" elementFormDefault="qualified">
    <xsd:import namespace="http://schemas.microsoft.com/office/2006/documentManagement/types"/>
    <xsd:import namespace="http://schemas.microsoft.com/office/infopath/2007/PartnerControls"/>
    <xsd:element name="l620c53ff26d42ceab5c42299daee873" ma:index="8" nillable="true" ma:taxonomy="true" ma:internalName="l620c53ff26d42ceab5c42299daee873" ma:taxonomyFieldName="DocumentTag" ma:displayName="DocumentTag" ma:readOnly="false" ma:default="" ma:fieldId="{5620c53f-f26d-42ce-ab5c-42299daee873}" ma:sspId="b7f554e9-a963-4179-93d8-b97c19740184" ma:termSetId="f7fb4faf-66ad-4609-8219-b4da37adf3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rgetPage" ma:index="12" nillable="true" ma:displayName="TargetPage" ma:internalName="TargetPage">
      <xsd:simpleType>
        <xsd:restriction base="dms:Text">
          <xsd:maxLength value="255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2d0dc2-e599-4ea9-b5ef-33bfd71295c7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description="" ma:hidden="true" ma:list="{6e2b856b-8138-4ed9-96b9-466bca2f64e6}" ma:internalName="TaxCatchAll" ma:showField="CatchAllData" ma:web="77dd8a3d-ccf2-480b-9012-7a59ebbfeb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6e2b856b-8138-4ed9-96b9-466bca2f64e6}" ma:internalName="TaxCatchAllLabel" ma:readOnly="true" ma:showField="CatchAllDataLabel" ma:web="77dd8a3d-ccf2-480b-9012-7a59ebbfeb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bfbf3-6fe4-4b1d-b26d-d0a1a42cdc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rgetPage xmlns="77dd8a3d-ccf2-480b-9012-7a59ebbfeb7e" xsi:nil="true"/>
    <TaxCatchAll xmlns="292d0dc2-e599-4ea9-b5ef-33bfd71295c7">
      <Value>215</Value>
    </TaxCatchAll>
    <l620c53ff26d42ceab5c42299daee873 xmlns="77dd8a3d-ccf2-480b-9012-7a59ebbfeb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Step 2</TermName>
          <TermId xmlns="http://schemas.microsoft.com/office/infopath/2007/PartnerControls">f505220e-438a-4652-bfc0-e8cdea18655d</TermId>
        </TermInfo>
      </Terms>
    </l620c53ff26d42ceab5c42299daee873>
    <_dlc_DocId xmlns="77dd8a3d-ccf2-480b-9012-7a59ebbfeb7e">NNQR5X2YQ5CR-447473558-1610</_dlc_DocId>
    <_dlc_DocIdUrl xmlns="77dd8a3d-ccf2-480b-9012-7a59ebbfeb7e">
      <Url>https://unilever.sharepoint.com/sites/SupplyChain/manex/_layouts/15/DocIdRedir.aspx?ID=NNQR5X2YQ5CR-447473558-1610</Url>
      <Description>NNQR5X2YQ5CR-447473558-1610</Description>
    </_dlc_DocIdUrl>
    <SharedWithUsers xmlns="77dd8a3d-ccf2-480b-9012-7a59ebbfeb7e">
      <UserInfo>
        <DisplayName>Msimang, Njabulo</DisplayName>
        <AccountId>22703</AccountId>
        <AccountType/>
      </UserInfo>
      <UserInfo>
        <DisplayName>Naidoo, Rajen</DisplayName>
        <AccountId>23615</AccountId>
        <AccountType/>
      </UserInfo>
      <UserInfo>
        <DisplayName>Khan, Ameera</DisplayName>
        <AccountId>8864</AccountId>
        <AccountType/>
      </UserInfo>
      <UserInfo>
        <DisplayName>Bhimma, Bharat</DisplayName>
        <AccountId>11254</AccountId>
        <AccountType/>
      </UserInfo>
      <UserInfo>
        <DisplayName>Shadrach, Alisha</DisplayName>
        <AccountId>1216</AccountId>
        <AccountType/>
      </UserInfo>
      <UserInfo>
        <DisplayName>Wilson, Tasmeera</DisplayName>
        <AccountId>13060</AccountId>
        <AccountType/>
      </UserInfo>
      <UserInfo>
        <DisplayName>Ginevra, Joe</DisplayName>
        <AccountId>49033</AccountId>
        <AccountType/>
      </UserInfo>
      <UserInfo>
        <DisplayName>Smith, Gary</DisplayName>
        <AccountId>6984</AccountId>
        <AccountType/>
      </UserInfo>
    </SharedWithUsers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37E1B745-455A-463D-9740-DDBBC5E749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C9A4C8-B30A-47C3-B985-8F198F7C8D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dd8a3d-ccf2-480b-9012-7a59ebbfeb7e"/>
    <ds:schemaRef ds:uri="292d0dc2-e599-4ea9-b5ef-33bfd71295c7"/>
    <ds:schemaRef ds:uri="eeebfbf3-6fe4-4b1d-b26d-d0a1a42cdc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63E3AB-7AA5-4F0B-AFAE-0B600A376F7F}">
  <ds:schemaRefs>
    <ds:schemaRef ds:uri="http://schemas.microsoft.com/office/2006/metadata/properties"/>
    <ds:schemaRef ds:uri="http://schemas.microsoft.com/office/infopath/2007/PartnerControls"/>
    <ds:schemaRef ds:uri="77dd8a3d-ccf2-480b-9012-7a59ebbfeb7e"/>
    <ds:schemaRef ds:uri="292d0dc2-e599-4ea9-b5ef-33bfd71295c7"/>
  </ds:schemaRefs>
</ds:datastoreItem>
</file>

<file path=customXml/itemProps4.xml><?xml version="1.0" encoding="utf-8"?>
<ds:datastoreItem xmlns:ds="http://schemas.openxmlformats.org/officeDocument/2006/customXml" ds:itemID="{EC415DA7-DB57-4995-BDFD-CD37168EF65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Company>CNH</Company>
  <DocSecurity>0</DocSecurity>
  <HyperlinkBase/>
  <HyperlinksChanged>false</HyperlinksChanged>
  <LinksUpToDate>false</LinksUpToDate>
  <Manager/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WO_Muda_analysis tool</dc:title>
  <dc:subject/>
  <dc:creator>NU446</dc:creator>
  <cp:keywords/>
  <dc:description/>
  <cp:lastModifiedBy>Анастасия Киселева</cp:lastModifiedBy>
  <cp:revision>1</cp:revision>
  <dcterms:created xsi:type="dcterms:W3CDTF">2010-03-23T15:29:38Z</dcterms:created>
  <dcterms:modified xsi:type="dcterms:W3CDTF">2023-06-30T13:53:02Z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0x010109002DFAE798515FD9439AD057D6FDF36A0D007C5808FBA9FE414DBEEB13DF0E64DBEC</vt:lpwstr>
  </property>
  <property fmtid="{D5CDD505-2E9C-101B-9397-08002B2CF9AE}" pid="3" name="DocumentTag">
    <vt:lpwstr>215;#Step 2|f505220e-438a-4652-bfc0-e8cdea18655d</vt:lpwstr>
  </property>
  <property fmtid="{D5CDD505-2E9C-101B-9397-08002B2CF9AE}" pid="4" name="_dlc_DocIdItemGuid">
    <vt:lpwstr>c03e5966-47e6-4082-9bd1-5d960fa153dc</vt:lpwstr>
  </property>
</Properties>
</file>